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емонт АЗС\Дахи Рівне тендер\"/>
    </mc:Choice>
  </mc:AlternateContent>
  <xr:revisionPtr revIDLastSave="0" documentId="13_ncr:1_{1BEAEB36-49BF-4684-962B-41975798E39D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81" i="1"/>
  <c r="F82" i="1"/>
  <c r="F83" i="1"/>
  <c r="F84" i="1"/>
  <c r="F64" i="1"/>
  <c r="F65" i="1"/>
  <c r="F66" i="1"/>
  <c r="F67" i="1"/>
  <c r="F68" i="1"/>
  <c r="F69" i="1"/>
  <c r="F70" i="1"/>
  <c r="F71" i="1"/>
  <c r="F72" i="1"/>
  <c r="F73" i="1"/>
  <c r="F74" i="1"/>
  <c r="F75" i="1"/>
  <c r="F49" i="1"/>
  <c r="F56" i="1"/>
  <c r="F60" i="1"/>
  <c r="F30" i="1"/>
  <c r="F31" i="1"/>
  <c r="F32" i="1"/>
  <c r="F33" i="1"/>
  <c r="F34" i="1"/>
  <c r="F35" i="1"/>
  <c r="F36" i="1"/>
  <c r="F37" i="1"/>
  <c r="F38" i="1"/>
  <c r="F39" i="1"/>
  <c r="F40" i="1"/>
  <c r="F17" i="1"/>
  <c r="F24" i="1"/>
  <c r="F26" i="1"/>
  <c r="D25" i="1"/>
  <c r="F25" i="1" s="1"/>
  <c r="D59" i="1"/>
  <c r="F59" i="1" s="1"/>
  <c r="D58" i="1"/>
  <c r="F58" i="1" s="1"/>
  <c r="F29" i="1"/>
  <c r="F79" i="1"/>
  <c r="F63" i="1"/>
  <c r="F47" i="1"/>
  <c r="F15" i="1"/>
  <c r="D57" i="1"/>
  <c r="F57" i="1" s="1"/>
  <c r="D55" i="1"/>
  <c r="F55" i="1" s="1"/>
  <c r="D53" i="1"/>
  <c r="F53" i="1" s="1"/>
  <c r="D52" i="1"/>
  <c r="F52" i="1" s="1"/>
  <c r="D51" i="1"/>
  <c r="F51" i="1" s="1"/>
  <c r="D50" i="1"/>
  <c r="F50" i="1" s="1"/>
  <c r="D48" i="1"/>
  <c r="F48" i="1" s="1"/>
  <c r="D54" i="1" l="1"/>
  <c r="G75" i="1"/>
  <c r="G40" i="1"/>
  <c r="D23" i="1"/>
  <c r="F23" i="1" s="1"/>
  <c r="D21" i="1"/>
  <c r="F21" i="1" s="1"/>
  <c r="D20" i="1"/>
  <c r="F20" i="1" s="1"/>
  <c r="D19" i="1"/>
  <c r="F19" i="1" s="1"/>
  <c r="D18" i="1"/>
  <c r="F18" i="1" s="1"/>
  <c r="D16" i="1"/>
  <c r="F16" i="1" s="1"/>
  <c r="F54" i="1" l="1"/>
  <c r="G60" i="1" s="1"/>
  <c r="G89" i="1" s="1"/>
  <c r="D22" i="1"/>
  <c r="F22" i="1" s="1"/>
  <c r="G26" i="1"/>
  <c r="G42" i="1" s="1"/>
  <c r="G91" i="1" l="1"/>
</calcChain>
</file>

<file path=xl/sharedStrings.xml><?xml version="1.0" encoding="utf-8"?>
<sst xmlns="http://schemas.openxmlformats.org/spreadsheetml/2006/main" count="224" uniqueCount="85">
  <si>
    <t/>
  </si>
  <si>
    <t>Перелік матеріалів</t>
  </si>
  <si>
    <t>№
п/п</t>
  </si>
  <si>
    <t>Найменування</t>
  </si>
  <si>
    <t>Од.
виміру</t>
  </si>
  <si>
    <t>К-сть</t>
  </si>
  <si>
    <t>м3</t>
  </si>
  <si>
    <t>шт</t>
  </si>
  <si>
    <t>м2</t>
  </si>
  <si>
    <t>Перелік робіт</t>
  </si>
  <si>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</si>
  <si>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</si>
  <si>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</si>
  <si>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</si>
  <si>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</si>
  <si>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</si>
  <si>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</si>
  <si>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Номер телефону контактної особи</t>
  </si>
  <si>
    <t>сірим позначені клітинки, які заповняє учасник</t>
  </si>
  <si>
    <t>Ціна за од.
    Без ПДВ, грн</t>
  </si>
  <si>
    <t>Сума без ПДВ,
грн</t>
  </si>
  <si>
    <t>Інша важлива інформація від Учасника</t>
  </si>
  <si>
    <t xml:space="preserve">Вказати </t>
  </si>
  <si>
    <t xml:space="preserve">Гарантійний термін на роботи </t>
  </si>
  <si>
    <t>Аванс становить</t>
  </si>
  <si>
    <t>Відтермінування кінцевої оплати після підписання акту прийому робіт .</t>
  </si>
  <si>
    <t xml:space="preserve">Термін виконання робіт </t>
  </si>
  <si>
    <t>Кількість працівників для виконання робіт</t>
  </si>
  <si>
    <t>У випадку опущення робіт внести їх у електронну таблицю або описати додатково</t>
  </si>
  <si>
    <t>*сірою заливкою позначено клітинки, що заповняє Учасник тендеру</t>
  </si>
  <si>
    <t>вказану вартість необхідно винести на тендерну платформу</t>
  </si>
  <si>
    <t xml:space="preserve">Влаштування дощеприймальної воронки (110) </t>
  </si>
  <si>
    <t>Укладання пароізоляції з заведенням на примикання (парапети і вентшахти)</t>
  </si>
  <si>
    <t>Влаштування геотекстилю по площині</t>
  </si>
  <si>
    <t>Влаштування геотекстилю на примикання (парапети і вентшахти)</t>
  </si>
  <si>
    <t>Монтаж ПВХ-мембрани по площині</t>
  </si>
  <si>
    <t>Монтаж ПВХ-мембрани на примикання (парапети і вентшахти)</t>
  </si>
  <si>
    <t>Монтаж прижимних планок на примикання (парапети і вентшахти)</t>
  </si>
  <si>
    <t>Демонтаж парапету з оцинкованого листа</t>
  </si>
  <si>
    <t>Зворотній монтаж парапету з оцинкованого листа</t>
  </si>
  <si>
    <t>м.кв</t>
  </si>
  <si>
    <t>шт.</t>
  </si>
  <si>
    <t>м. п.</t>
  </si>
  <si>
    <t>м.п</t>
  </si>
  <si>
    <t xml:space="preserve">Цемент М 400 </t>
  </si>
  <si>
    <t>т.</t>
  </si>
  <si>
    <t>Плівка пароізоляційна</t>
  </si>
  <si>
    <t>Геотекстиль 150г/м2</t>
  </si>
  <si>
    <t>Геотекстиль 300г/м2</t>
  </si>
  <si>
    <t>Покриття даху ПВХ мембраною на АЗС 1 м. Рівне, вул. Київська, 84</t>
  </si>
  <si>
    <t>ПВХ мембрана 1,5мм</t>
  </si>
  <si>
    <t>Прижимні планки з ПВХ-сталі</t>
  </si>
  <si>
    <t>Герметик поліуретановий 600мл</t>
  </si>
  <si>
    <t>компл.</t>
  </si>
  <si>
    <t>Пісок природній</t>
  </si>
  <si>
    <t>Доставка матеріалів, транспортні витрати</t>
  </si>
  <si>
    <t>Оцинкований лист 0,5мм</t>
  </si>
  <si>
    <t>Виготовлення і монтаж парапету з оцинкованого листа</t>
  </si>
  <si>
    <t>Виготовлення і монтаж нових зонтів над вентиляційними шахтами</t>
  </si>
  <si>
    <t>Разом по об'єкту АЗС 1 м. Рівне, вул. Київська, 84</t>
  </si>
  <si>
    <t>Загалом по 2-х об'єктах, грн без ПДВ:</t>
  </si>
  <si>
    <t>Разом по об'єкту АЗС 28 с. Горбаків, вул. Центральна, 3А</t>
  </si>
  <si>
    <t>30 календарних днів</t>
  </si>
  <si>
    <t>не менше 60 місяців</t>
  </si>
  <si>
    <t>рекомендровано не менше 10 календарних днів</t>
  </si>
  <si>
    <t>людей</t>
  </si>
  <si>
    <t>Ремонт стяжки (за потреби)</t>
  </si>
  <si>
    <t>Укладання стяжки (за потреби) - орієнтовна середня товщ. 5см</t>
  </si>
  <si>
    <t>Утеплювач мінвата (клас горючості НГ)</t>
  </si>
  <si>
    <t xml:space="preserve">Укладання утеплювача товщ. 200мм </t>
  </si>
  <si>
    <t>Укладання утеплювача товщ. 200мм</t>
  </si>
  <si>
    <t xml:space="preserve">Одиничні розцінки на додаткові роботи (потреба їх виконання буде уточнена після демонтажних робіт) </t>
  </si>
  <si>
    <t xml:space="preserve">Дощеприймальна воронка 110 </t>
  </si>
  <si>
    <t>Дощеприймальна воронка 110</t>
  </si>
  <si>
    <t>Демонтаж покрівлі із руберойду</t>
  </si>
  <si>
    <t>Демонтаж мінераловатного утеплювача</t>
  </si>
  <si>
    <t>Демонтаж і зворотній монтаж сонячних панелей на АЗС 28 в с. Горбаків буде виконано місцевим підрядником.</t>
  </si>
  <si>
    <t>Об'єми робіт будуть уточнені по факту і вказані в актах виконаних робіт.</t>
  </si>
  <si>
    <t>Вивезення та утилізація сміття</t>
  </si>
  <si>
    <t>Покриття даху ПВХ мембраною на АЗС 28 Рівненська обл. с. Горбаків, вул. Центральна, 3А</t>
  </si>
  <si>
    <t>Скотч для пароізоляції 50м</t>
  </si>
  <si>
    <t>Дюбель 8х80</t>
  </si>
  <si>
    <t>Елементи кріплення для парапету</t>
  </si>
  <si>
    <t>Маяки 3м</t>
  </si>
  <si>
    <t>Елементи кріплення для вентиляційних зонтів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</si>
</sst>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0"/>
      <name val="Calibri"/>
      <family val="2"/>
    </font>
    <font>
      <b/>
      <sz val="12"/>
      <name val="Times New Roman"/>
      <family val="2"/>
    </font>
    <font>
      <b/>
      <sz val="8"/>
      <name val="Times New Roman"/>
      <family val="2"/>
    </font>
    <font>
      <sz val="10"/>
      <name val="Arial Cyr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i/>
      <sz val="8"/>
      <color rgb="FFFF0000"/>
      <name val="Calibri"/>
      <family val="2"/>
      <charset val="204"/>
      <scheme val="minor"/>
    </font>
    <font>
      <sz val="8"/>
      <name val="Calibri"/>
      <family val="2"/>
    </font>
    <font>
      <sz val="8"/>
      <name val="Times New Roman"/>
      <family val="2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0">
    <xf numFmtId="0" fontId="0" fillId="0" borderId="0" xfId="0"/>
    <xf numFmtId="0" fontId="7" fillId="0" borderId="0" xfId="0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3" borderId="8" xfId="2" applyFont="1" applyFill="1" applyBorder="1" applyAlignment="1">
      <alignment horizontal="right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8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center" vertical="center" wrapText="1"/>
    </xf>
    <xf numFmtId="2" fontId="15" fillId="3" borderId="8" xfId="1" applyNumberFormat="1" applyFont="1" applyFill="1" applyBorder="1" applyAlignment="1">
      <alignment horizontal="center" vertical="center" wrapText="1"/>
    </xf>
    <xf numFmtId="2" fontId="15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14" fillId="0" borderId="8" xfId="1" applyNumberFormat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14" fillId="0" borderId="8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 wrapText="1"/>
    </xf>
    <xf numFmtId="2" fontId="15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" fillId="0" borderId="10" xfId="1" applyBorder="1" applyAlignment="1">
      <alignment horizontal="left" vertical="center"/>
    </xf>
    <xf numFmtId="0" fontId="15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2" fontId="14" fillId="0" borderId="0" xfId="1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left" vertical="center"/>
    </xf>
    <xf numFmtId="1" fontId="14" fillId="0" borderId="8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0" fillId="0" borderId="5" xfId="2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/>
    </xf>
    <xf numFmtId="0" fontId="10" fillId="0" borderId="7" xfId="2" applyFont="1" applyBorder="1" applyAlignment="1">
      <alignment horizontal="right" vertical="center"/>
    </xf>
    <xf numFmtId="0" fontId="11" fillId="3" borderId="8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1" fontId="11" fillId="3" borderId="8" xfId="2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right" vertical="center"/>
    </xf>
  </cellXfs>
  <cellStyles count="3">
    <cellStyle name="TableStyleLight1 2" xfId="2" xr:uid="{00000000-0005-0000-0000-000000000000}"/>
    <cellStyle name="Звичайний" xfId="0" builtinId="0"/>
    <cellStyle name="Звичайни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topLeftCell="A24" zoomScaleNormal="100" workbookViewId="0">
      <selection activeCell="B89" sqref="B89"/>
    </sheetView>
  </sheetViews>
  <sheetFormatPr defaultRowHeight="14.5" x14ac:dyDescent="0.35"/>
  <cols>
    <col min="1" max="1" width="5.7265625" customWidth="1"/>
    <col min="2" max="2" width="43.81640625" customWidth="1"/>
    <col min="3" max="3" width="7.1796875" customWidth="1"/>
    <col min="4" max="4" width="18" customWidth="1"/>
    <col min="5" max="5" width="13.26953125" customWidth="1"/>
    <col min="6" max="6" width="17.1796875" customWidth="1"/>
    <col min="7" max="7" width="12.1796875" style="12" bestFit="1" customWidth="1"/>
    <col min="8" max="8" width="23.1796875" customWidth="1"/>
  </cols>
  <sheetData>
    <row r="1" spans="1:10" x14ac:dyDescent="0.35">
      <c r="A1" s="7"/>
      <c r="B1" s="59" t="s">
        <v>10</v>
      </c>
      <c r="C1" s="59"/>
      <c r="D1" s="59"/>
      <c r="E1" s="52"/>
      <c r="F1" s="52"/>
      <c r="G1" s="52"/>
      <c r="H1" s="52"/>
      <c r="I1" s="7"/>
      <c r="J1" s="7"/>
    </row>
    <row r="2" spans="1:10" x14ac:dyDescent="0.35">
      <c r="A2" s="7"/>
      <c r="B2" s="48" t="s">
        <v>11</v>
      </c>
      <c r="C2" s="49"/>
      <c r="D2" s="50"/>
      <c r="E2" s="52"/>
      <c r="F2" s="52"/>
      <c r="G2" s="52"/>
      <c r="H2" s="52"/>
      <c r="I2" s="7"/>
      <c r="J2" s="7"/>
    </row>
    <row r="3" spans="1:10" x14ac:dyDescent="0.35">
      <c r="A3" s="7"/>
      <c r="B3" s="48" t="s">
        <v>12</v>
      </c>
      <c r="C3" s="49"/>
      <c r="D3" s="50"/>
      <c r="E3" s="56"/>
      <c r="F3" s="56"/>
      <c r="G3" s="56"/>
      <c r="H3" s="56"/>
      <c r="I3" s="7"/>
      <c r="J3" s="7"/>
    </row>
    <row r="4" spans="1:10" x14ac:dyDescent="0.35">
      <c r="A4" s="7"/>
      <c r="B4" s="48" t="s">
        <v>13</v>
      </c>
      <c r="C4" s="49"/>
      <c r="D4" s="50"/>
      <c r="E4" s="52"/>
      <c r="F4" s="52"/>
      <c r="G4" s="52"/>
      <c r="H4" s="52"/>
      <c r="I4" s="7"/>
      <c r="J4" s="7"/>
    </row>
    <row r="5" spans="1:10" x14ac:dyDescent="0.35">
      <c r="A5" s="7"/>
      <c r="B5" s="48" t="s">
        <v>14</v>
      </c>
      <c r="C5" s="49"/>
      <c r="D5" s="50"/>
      <c r="E5" s="52"/>
      <c r="F5" s="52"/>
      <c r="G5" s="52"/>
      <c r="H5" s="52"/>
      <c r="I5" s="7"/>
      <c r="J5" s="7"/>
    </row>
    <row r="6" spans="1:10" x14ac:dyDescent="0.35">
      <c r="A6" s="7"/>
      <c r="B6" s="48" t="s">
        <v>15</v>
      </c>
      <c r="C6" s="49"/>
      <c r="D6" s="50"/>
      <c r="E6" s="51"/>
      <c r="F6" s="51"/>
      <c r="G6" s="51"/>
      <c r="H6" s="51"/>
      <c r="I6" s="7"/>
      <c r="J6" s="7"/>
    </row>
    <row r="7" spans="1:10" x14ac:dyDescent="0.35">
      <c r="A7" s="7"/>
      <c r="B7" s="48" t="s">
        <v>16</v>
      </c>
      <c r="C7" s="49"/>
      <c r="D7" s="50"/>
      <c r="E7" s="52"/>
      <c r="F7" s="52"/>
      <c r="G7" s="52"/>
      <c r="H7" s="52"/>
      <c r="I7" s="7"/>
      <c r="J7" s="7"/>
    </row>
    <row r="8" spans="1:10" x14ac:dyDescent="0.35">
      <c r="A8" s="7"/>
      <c r="B8" s="48" t="s">
        <v>17</v>
      </c>
      <c r="C8" s="49"/>
      <c r="D8" s="50"/>
      <c r="E8" s="52"/>
      <c r="F8" s="52"/>
      <c r="G8" s="52"/>
      <c r="H8" s="52"/>
      <c r="I8" s="7"/>
      <c r="J8" s="7"/>
    </row>
    <row r="9" spans="1:10" x14ac:dyDescent="0.35">
      <c r="A9" s="7"/>
      <c r="B9" s="48" t="s">
        <v>18</v>
      </c>
      <c r="C9" s="49"/>
      <c r="D9" s="50"/>
      <c r="E9" s="54"/>
      <c r="F9" s="54"/>
      <c r="G9" s="54"/>
      <c r="H9" s="54"/>
      <c r="I9" s="7"/>
      <c r="J9" s="7"/>
    </row>
    <row r="10" spans="1:10" ht="15.75" customHeight="1" x14ac:dyDescent="0.35">
      <c r="A10" s="7"/>
      <c r="B10" s="2"/>
      <c r="C10" s="2"/>
      <c r="D10" s="3"/>
      <c r="E10" s="57" t="s">
        <v>29</v>
      </c>
      <c r="F10" s="58"/>
      <c r="G10" s="58"/>
      <c r="H10" s="58"/>
      <c r="I10" s="7"/>
      <c r="J10" s="7"/>
    </row>
    <row r="11" spans="1:10" ht="15.75" customHeight="1" thickBot="1" x14ac:dyDescent="0.4">
      <c r="A11" s="7"/>
      <c r="B11" s="2"/>
      <c r="C11" s="2"/>
      <c r="D11" s="41"/>
      <c r="E11" s="41"/>
      <c r="F11" s="41"/>
      <c r="G11" s="41"/>
      <c r="H11" s="41"/>
      <c r="I11" s="7"/>
      <c r="J11" s="7"/>
    </row>
    <row r="12" spans="1:10" ht="15.5" thickBot="1" x14ac:dyDescent="0.4">
      <c r="A12" s="32" t="s">
        <v>0</v>
      </c>
      <c r="B12" s="45" t="s">
        <v>49</v>
      </c>
      <c r="C12" s="46" t="s">
        <v>0</v>
      </c>
      <c r="D12" s="46" t="s">
        <v>0</v>
      </c>
      <c r="E12" s="46" t="s">
        <v>0</v>
      </c>
      <c r="F12" s="47" t="s">
        <v>0</v>
      </c>
      <c r="G12" s="13" t="s">
        <v>0</v>
      </c>
      <c r="H12" s="7"/>
      <c r="I12" s="7"/>
      <c r="J12" s="7"/>
    </row>
    <row r="13" spans="1:10" s="7" customFormat="1" x14ac:dyDescent="0.35">
      <c r="A13" s="18" t="s">
        <v>0</v>
      </c>
      <c r="B13" s="19" t="s">
        <v>1</v>
      </c>
      <c r="C13" s="20" t="s">
        <v>0</v>
      </c>
      <c r="D13" s="20" t="s">
        <v>0</v>
      </c>
      <c r="E13" s="20" t="s">
        <v>0</v>
      </c>
      <c r="F13" s="21" t="s">
        <v>0</v>
      </c>
      <c r="G13" s="14" t="s">
        <v>0</v>
      </c>
    </row>
    <row r="14" spans="1:10" s="7" customFormat="1" ht="21" x14ac:dyDescent="0.35">
      <c r="A14" s="4" t="s">
        <v>2</v>
      </c>
      <c r="B14" s="4" t="s">
        <v>3</v>
      </c>
      <c r="C14" s="4" t="s">
        <v>4</v>
      </c>
      <c r="D14" s="4" t="s">
        <v>5</v>
      </c>
      <c r="E14" s="4" t="s">
        <v>19</v>
      </c>
      <c r="F14" s="4" t="s">
        <v>20</v>
      </c>
      <c r="G14" s="15" t="s">
        <v>0</v>
      </c>
    </row>
    <row r="15" spans="1:10" s="7" customFormat="1" x14ac:dyDescent="0.35">
      <c r="A15" s="22">
        <v>1</v>
      </c>
      <c r="B15" s="8" t="s">
        <v>73</v>
      </c>
      <c r="C15" s="22" t="s">
        <v>41</v>
      </c>
      <c r="D15" s="17">
        <v>2</v>
      </c>
      <c r="E15" s="10">
        <v>0</v>
      </c>
      <c r="F15" s="11">
        <f>D15*E15</f>
        <v>0</v>
      </c>
      <c r="G15" s="15"/>
    </row>
    <row r="16" spans="1:10" s="7" customFormat="1" x14ac:dyDescent="0.35">
      <c r="A16" s="22">
        <v>2</v>
      </c>
      <c r="B16" s="23" t="s">
        <v>46</v>
      </c>
      <c r="C16" s="22" t="s">
        <v>8</v>
      </c>
      <c r="D16" s="17">
        <f>D32*1.15</f>
        <v>346.95499999999998</v>
      </c>
      <c r="E16" s="10">
        <v>0</v>
      </c>
      <c r="F16" s="11">
        <f t="shared" ref="F16:F26" si="0">D16*E16</f>
        <v>0</v>
      </c>
      <c r="G16" s="15"/>
    </row>
    <row r="17" spans="1:10" s="7" customFormat="1" x14ac:dyDescent="0.35">
      <c r="A17" s="22">
        <v>3</v>
      </c>
      <c r="B17" s="23" t="s">
        <v>80</v>
      </c>
      <c r="C17" s="22" t="s">
        <v>41</v>
      </c>
      <c r="D17" s="17">
        <v>5</v>
      </c>
      <c r="E17" s="10">
        <v>0</v>
      </c>
      <c r="F17" s="11">
        <f t="shared" si="0"/>
        <v>0</v>
      </c>
      <c r="G17" s="15"/>
    </row>
    <row r="18" spans="1:10" s="7" customFormat="1" x14ac:dyDescent="0.35">
      <c r="A18" s="22">
        <v>4</v>
      </c>
      <c r="B18" s="23" t="s">
        <v>68</v>
      </c>
      <c r="C18" s="22" t="s">
        <v>6</v>
      </c>
      <c r="D18" s="17">
        <f>D33*0.2*1.04</f>
        <v>59.28</v>
      </c>
      <c r="E18" s="10">
        <v>0</v>
      </c>
      <c r="F18" s="11">
        <f t="shared" si="0"/>
        <v>0</v>
      </c>
      <c r="G18" s="15"/>
    </row>
    <row r="19" spans="1:10" s="7" customFormat="1" x14ac:dyDescent="0.35">
      <c r="A19" s="22">
        <v>5</v>
      </c>
      <c r="B19" s="8" t="s">
        <v>47</v>
      </c>
      <c r="C19" s="9" t="s">
        <v>8</v>
      </c>
      <c r="D19" s="17">
        <f>D34*1.1</f>
        <v>313.5</v>
      </c>
      <c r="E19" s="10">
        <v>0</v>
      </c>
      <c r="F19" s="11">
        <f t="shared" si="0"/>
        <v>0</v>
      </c>
      <c r="G19" s="15"/>
    </row>
    <row r="20" spans="1:10" s="7" customFormat="1" x14ac:dyDescent="0.35">
      <c r="A20" s="22">
        <v>6</v>
      </c>
      <c r="B20" s="23" t="s">
        <v>48</v>
      </c>
      <c r="C20" s="22" t="s">
        <v>8</v>
      </c>
      <c r="D20" s="17">
        <f>D35*1.1</f>
        <v>36.74</v>
      </c>
      <c r="E20" s="10">
        <v>0</v>
      </c>
      <c r="F20" s="11">
        <f t="shared" si="0"/>
        <v>0</v>
      </c>
      <c r="G20" s="15"/>
    </row>
    <row r="21" spans="1:10" s="7" customFormat="1" x14ac:dyDescent="0.35">
      <c r="A21" s="22">
        <v>7</v>
      </c>
      <c r="B21" s="23" t="s">
        <v>51</v>
      </c>
      <c r="C21" s="22" t="s">
        <v>42</v>
      </c>
      <c r="D21" s="17">
        <f>D38*1.1</f>
        <v>183.70000000000002</v>
      </c>
      <c r="E21" s="10">
        <v>0</v>
      </c>
      <c r="F21" s="11">
        <f t="shared" si="0"/>
        <v>0</v>
      </c>
      <c r="G21" s="15"/>
    </row>
    <row r="22" spans="1:10" s="7" customFormat="1" x14ac:dyDescent="0.35">
      <c r="A22" s="22">
        <v>8</v>
      </c>
      <c r="B22" s="23" t="s">
        <v>81</v>
      </c>
      <c r="C22" s="22" t="s">
        <v>41</v>
      </c>
      <c r="D22" s="17">
        <f>D21*5</f>
        <v>918.50000000000011</v>
      </c>
      <c r="E22" s="10">
        <v>0</v>
      </c>
      <c r="F22" s="11">
        <f t="shared" si="0"/>
        <v>0</v>
      </c>
      <c r="G22" s="15"/>
    </row>
    <row r="23" spans="1:10" s="7" customFormat="1" x14ac:dyDescent="0.35">
      <c r="A23" s="22">
        <v>9</v>
      </c>
      <c r="B23" s="23" t="s">
        <v>50</v>
      </c>
      <c r="C23" s="22" t="s">
        <v>8</v>
      </c>
      <c r="D23" s="17">
        <f>(D36+D37*0.4)*1.2</f>
        <v>382.08</v>
      </c>
      <c r="E23" s="10">
        <v>0</v>
      </c>
      <c r="F23" s="11">
        <f t="shared" si="0"/>
        <v>0</v>
      </c>
      <c r="G23" s="15"/>
    </row>
    <row r="24" spans="1:10" s="7" customFormat="1" x14ac:dyDescent="0.35">
      <c r="A24" s="22">
        <v>10</v>
      </c>
      <c r="B24" s="8" t="s">
        <v>52</v>
      </c>
      <c r="C24" s="9" t="s">
        <v>7</v>
      </c>
      <c r="D24" s="11">
        <v>16</v>
      </c>
      <c r="E24" s="10">
        <v>0</v>
      </c>
      <c r="F24" s="11">
        <f t="shared" si="0"/>
        <v>0</v>
      </c>
      <c r="G24" s="24"/>
    </row>
    <row r="25" spans="1:10" s="7" customFormat="1" x14ac:dyDescent="0.35">
      <c r="A25" s="22">
        <v>11</v>
      </c>
      <c r="B25" s="8" t="s">
        <v>82</v>
      </c>
      <c r="C25" s="9" t="s">
        <v>41</v>
      </c>
      <c r="D25" s="11">
        <f>D40*5*2</f>
        <v>690</v>
      </c>
      <c r="E25" s="10">
        <v>0</v>
      </c>
      <c r="F25" s="11">
        <f t="shared" si="0"/>
        <v>0</v>
      </c>
      <c r="G25" s="24"/>
    </row>
    <row r="26" spans="1:10" s="7" customFormat="1" x14ac:dyDescent="0.35">
      <c r="A26" s="22">
        <v>12</v>
      </c>
      <c r="B26" s="8" t="s">
        <v>55</v>
      </c>
      <c r="C26" s="9" t="s">
        <v>53</v>
      </c>
      <c r="D26" s="11">
        <v>1</v>
      </c>
      <c r="E26" s="10">
        <v>0</v>
      </c>
      <c r="F26" s="11">
        <f t="shared" si="0"/>
        <v>0</v>
      </c>
      <c r="G26" s="11">
        <f>SUM(F15:F26)</f>
        <v>0</v>
      </c>
    </row>
    <row r="27" spans="1:10" s="7" customFormat="1" x14ac:dyDescent="0.35">
      <c r="A27" s="33" t="s">
        <v>0</v>
      </c>
      <c r="B27" s="34" t="s">
        <v>9</v>
      </c>
      <c r="C27" s="33" t="s">
        <v>0</v>
      </c>
      <c r="D27" s="33" t="s">
        <v>0</v>
      </c>
      <c r="E27" s="33" t="s">
        <v>0</v>
      </c>
      <c r="F27" s="33" t="s">
        <v>0</v>
      </c>
      <c r="G27" s="15" t="s">
        <v>0</v>
      </c>
    </row>
    <row r="28" spans="1:10" ht="21" x14ac:dyDescent="0.35">
      <c r="A28" s="5" t="s">
        <v>2</v>
      </c>
      <c r="B28" s="5" t="s">
        <v>3</v>
      </c>
      <c r="C28" s="5" t="s">
        <v>4</v>
      </c>
      <c r="D28" s="5" t="s">
        <v>5</v>
      </c>
      <c r="E28" s="4" t="s">
        <v>19</v>
      </c>
      <c r="F28" s="4" t="s">
        <v>20</v>
      </c>
      <c r="G28" s="15" t="s">
        <v>0</v>
      </c>
      <c r="H28" s="7"/>
      <c r="I28" s="7"/>
      <c r="J28" s="7"/>
    </row>
    <row r="29" spans="1:10" x14ac:dyDescent="0.35">
      <c r="A29" s="9">
        <v>1</v>
      </c>
      <c r="B29" s="8" t="s">
        <v>74</v>
      </c>
      <c r="C29" s="9" t="s">
        <v>40</v>
      </c>
      <c r="D29" s="9">
        <v>285</v>
      </c>
      <c r="E29" s="10">
        <v>0</v>
      </c>
      <c r="F29" s="11">
        <f>D29*E29</f>
        <v>0</v>
      </c>
      <c r="G29" s="15" t="s">
        <v>0</v>
      </c>
      <c r="H29" s="7"/>
      <c r="I29" s="7"/>
      <c r="J29" s="7"/>
    </row>
    <row r="30" spans="1:10" x14ac:dyDescent="0.35">
      <c r="A30" s="9">
        <v>2</v>
      </c>
      <c r="B30" s="8" t="s">
        <v>75</v>
      </c>
      <c r="C30" s="9" t="s">
        <v>40</v>
      </c>
      <c r="D30" s="9">
        <v>285</v>
      </c>
      <c r="E30" s="10">
        <v>0</v>
      </c>
      <c r="F30" s="11">
        <f t="shared" ref="F30:F40" si="1">D30*E30</f>
        <v>0</v>
      </c>
      <c r="G30" s="15"/>
      <c r="H30" s="7"/>
      <c r="I30" s="7"/>
      <c r="J30" s="7"/>
    </row>
    <row r="31" spans="1:10" x14ac:dyDescent="0.35">
      <c r="A31" s="9">
        <v>3</v>
      </c>
      <c r="B31" s="8" t="s">
        <v>31</v>
      </c>
      <c r="C31" s="9" t="s">
        <v>41</v>
      </c>
      <c r="D31" s="9">
        <v>2</v>
      </c>
      <c r="E31" s="10">
        <v>0</v>
      </c>
      <c r="F31" s="11">
        <f t="shared" si="1"/>
        <v>0</v>
      </c>
      <c r="G31" s="15" t="s">
        <v>0</v>
      </c>
      <c r="H31" s="7"/>
      <c r="I31" s="7"/>
      <c r="J31" s="7"/>
    </row>
    <row r="32" spans="1:10" ht="21" x14ac:dyDescent="0.35">
      <c r="A32" s="9">
        <v>4</v>
      </c>
      <c r="B32" s="8" t="s">
        <v>32</v>
      </c>
      <c r="C32" s="9" t="s">
        <v>40</v>
      </c>
      <c r="D32" s="9">
        <v>301.7</v>
      </c>
      <c r="E32" s="10">
        <v>0</v>
      </c>
      <c r="F32" s="11">
        <f t="shared" si="1"/>
        <v>0</v>
      </c>
      <c r="G32" s="15" t="s">
        <v>0</v>
      </c>
      <c r="H32" s="7"/>
      <c r="I32" s="7"/>
      <c r="J32" s="7"/>
    </row>
    <row r="33" spans="1:10" x14ac:dyDescent="0.35">
      <c r="A33" s="9">
        <v>5</v>
      </c>
      <c r="B33" s="8" t="s">
        <v>69</v>
      </c>
      <c r="C33" s="9" t="s">
        <v>40</v>
      </c>
      <c r="D33" s="9">
        <v>285</v>
      </c>
      <c r="E33" s="10">
        <v>0</v>
      </c>
      <c r="F33" s="11">
        <f t="shared" si="1"/>
        <v>0</v>
      </c>
      <c r="G33" s="15"/>
      <c r="H33" s="7"/>
      <c r="I33" s="7"/>
      <c r="J33" s="7"/>
    </row>
    <row r="34" spans="1:10" x14ac:dyDescent="0.35">
      <c r="A34" s="9">
        <v>6</v>
      </c>
      <c r="B34" s="8" t="s">
        <v>33</v>
      </c>
      <c r="C34" s="9" t="s">
        <v>40</v>
      </c>
      <c r="D34" s="9">
        <v>285</v>
      </c>
      <c r="E34" s="10">
        <v>0</v>
      </c>
      <c r="F34" s="11">
        <f t="shared" si="1"/>
        <v>0</v>
      </c>
      <c r="G34" s="15"/>
      <c r="H34" s="7"/>
      <c r="I34" s="7"/>
      <c r="J34" s="7"/>
    </row>
    <row r="35" spans="1:10" x14ac:dyDescent="0.35">
      <c r="A35" s="9">
        <v>7</v>
      </c>
      <c r="B35" s="8" t="s">
        <v>34</v>
      </c>
      <c r="C35" s="9" t="s">
        <v>40</v>
      </c>
      <c r="D35" s="9">
        <v>33.4</v>
      </c>
      <c r="E35" s="10">
        <v>0</v>
      </c>
      <c r="F35" s="11">
        <f t="shared" si="1"/>
        <v>0</v>
      </c>
      <c r="G35" s="15"/>
      <c r="H35" s="7"/>
      <c r="I35" s="7"/>
      <c r="J35" s="7"/>
    </row>
    <row r="36" spans="1:10" x14ac:dyDescent="0.35">
      <c r="A36" s="9">
        <v>8</v>
      </c>
      <c r="B36" s="8" t="s">
        <v>35</v>
      </c>
      <c r="C36" s="9" t="s">
        <v>40</v>
      </c>
      <c r="D36" s="9">
        <v>285</v>
      </c>
      <c r="E36" s="10">
        <v>0</v>
      </c>
      <c r="F36" s="11">
        <f t="shared" si="1"/>
        <v>0</v>
      </c>
      <c r="G36" s="15"/>
      <c r="H36" s="7"/>
      <c r="I36" s="7"/>
      <c r="J36" s="7"/>
    </row>
    <row r="37" spans="1:10" x14ac:dyDescent="0.35">
      <c r="A37" s="9">
        <v>9</v>
      </c>
      <c r="B37" s="8" t="s">
        <v>36</v>
      </c>
      <c r="C37" s="9" t="s">
        <v>42</v>
      </c>
      <c r="D37" s="9">
        <v>83.5</v>
      </c>
      <c r="E37" s="10">
        <v>0</v>
      </c>
      <c r="F37" s="11">
        <f t="shared" si="1"/>
        <v>0</v>
      </c>
      <c r="G37" s="15"/>
      <c r="H37" s="7"/>
      <c r="I37" s="7"/>
      <c r="J37" s="7"/>
    </row>
    <row r="38" spans="1:10" x14ac:dyDescent="0.35">
      <c r="A38" s="9">
        <v>10</v>
      </c>
      <c r="B38" s="8" t="s">
        <v>37</v>
      </c>
      <c r="C38" s="9" t="s">
        <v>42</v>
      </c>
      <c r="D38" s="9">
        <v>167</v>
      </c>
      <c r="E38" s="10">
        <v>0</v>
      </c>
      <c r="F38" s="11">
        <f t="shared" si="1"/>
        <v>0</v>
      </c>
      <c r="G38" s="15"/>
      <c r="H38" s="7"/>
      <c r="I38" s="7"/>
      <c r="J38" s="7"/>
    </row>
    <row r="39" spans="1:10" x14ac:dyDescent="0.35">
      <c r="A39" s="9">
        <v>11</v>
      </c>
      <c r="B39" s="8" t="s">
        <v>38</v>
      </c>
      <c r="C39" s="9" t="s">
        <v>43</v>
      </c>
      <c r="D39" s="9">
        <v>69</v>
      </c>
      <c r="E39" s="10">
        <v>0</v>
      </c>
      <c r="F39" s="11">
        <f t="shared" si="1"/>
        <v>0</v>
      </c>
      <c r="G39" s="15"/>
      <c r="H39" s="7"/>
      <c r="I39" s="7"/>
      <c r="J39" s="7"/>
    </row>
    <row r="40" spans="1:10" x14ac:dyDescent="0.35">
      <c r="A40" s="9">
        <v>12</v>
      </c>
      <c r="B40" s="8" t="s">
        <v>39</v>
      </c>
      <c r="C40" s="9" t="s">
        <v>43</v>
      </c>
      <c r="D40" s="9">
        <v>69</v>
      </c>
      <c r="E40" s="10">
        <v>0</v>
      </c>
      <c r="F40" s="11">
        <f t="shared" si="1"/>
        <v>0</v>
      </c>
      <c r="G40" s="17">
        <f>SUM(F29:F40)</f>
        <v>0</v>
      </c>
      <c r="H40" s="7"/>
      <c r="I40" s="7"/>
      <c r="J40" s="7"/>
    </row>
    <row r="41" spans="1:10" x14ac:dyDescent="0.35">
      <c r="A41" s="7"/>
      <c r="B41" s="7"/>
      <c r="C41" s="7"/>
      <c r="D41" s="7"/>
      <c r="E41" s="7"/>
      <c r="F41" s="7"/>
      <c r="H41" s="7"/>
      <c r="I41" s="7"/>
      <c r="J41" s="7"/>
    </row>
    <row r="42" spans="1:10" ht="43.5" x14ac:dyDescent="0.35">
      <c r="A42" s="7"/>
      <c r="B42" s="7"/>
      <c r="C42" s="7"/>
      <c r="D42" s="7"/>
      <c r="E42" s="7"/>
      <c r="F42" s="42" t="s">
        <v>59</v>
      </c>
      <c r="G42" s="16">
        <f>G26+G40</f>
        <v>0</v>
      </c>
      <c r="H42" s="7"/>
      <c r="I42" s="7"/>
      <c r="J42" s="7"/>
    </row>
    <row r="43" spans="1:10" ht="15" thickBot="1" x14ac:dyDescent="0.4">
      <c r="A43" s="7"/>
      <c r="B43" s="7"/>
      <c r="C43" s="7"/>
      <c r="D43" s="7"/>
      <c r="E43" s="7"/>
      <c r="F43" s="7"/>
      <c r="H43" s="7"/>
      <c r="I43" s="7"/>
      <c r="J43" s="7"/>
    </row>
    <row r="44" spans="1:10" ht="15.5" thickBot="1" x14ac:dyDescent="0.4">
      <c r="A44" s="32" t="s">
        <v>0</v>
      </c>
      <c r="B44" s="45" t="s">
        <v>79</v>
      </c>
      <c r="C44" s="46" t="s">
        <v>0</v>
      </c>
      <c r="D44" s="46" t="s">
        <v>0</v>
      </c>
      <c r="E44" s="46" t="s">
        <v>0</v>
      </c>
      <c r="F44" s="47" t="s">
        <v>0</v>
      </c>
      <c r="G44" s="13" t="s">
        <v>0</v>
      </c>
      <c r="H44" s="7"/>
      <c r="I44" s="7"/>
      <c r="J44" s="7"/>
    </row>
    <row r="45" spans="1:10" x14ac:dyDescent="0.35">
      <c r="A45" s="18" t="s">
        <v>0</v>
      </c>
      <c r="B45" s="19" t="s">
        <v>1</v>
      </c>
      <c r="C45" s="20" t="s">
        <v>0</v>
      </c>
      <c r="D45" s="20" t="s">
        <v>0</v>
      </c>
      <c r="E45" s="20" t="s">
        <v>0</v>
      </c>
      <c r="F45" s="21" t="s">
        <v>0</v>
      </c>
      <c r="G45" s="14" t="s">
        <v>0</v>
      </c>
      <c r="H45" s="7"/>
      <c r="I45" s="7"/>
      <c r="J45" s="7"/>
    </row>
    <row r="46" spans="1:10" ht="21" x14ac:dyDescent="0.35">
      <c r="A46" s="4" t="s">
        <v>2</v>
      </c>
      <c r="B46" s="4" t="s">
        <v>3</v>
      </c>
      <c r="C46" s="4" t="s">
        <v>4</v>
      </c>
      <c r="D46" s="4" t="s">
        <v>5</v>
      </c>
      <c r="E46" s="4" t="s">
        <v>19</v>
      </c>
      <c r="F46" s="4" t="s">
        <v>20</v>
      </c>
      <c r="G46" s="15" t="s">
        <v>0</v>
      </c>
      <c r="H46" s="7"/>
      <c r="I46" s="7"/>
      <c r="J46" s="7"/>
    </row>
    <row r="47" spans="1:10" x14ac:dyDescent="0.35">
      <c r="A47" s="22">
        <v>1</v>
      </c>
      <c r="B47" s="8" t="s">
        <v>72</v>
      </c>
      <c r="C47" s="22" t="s">
        <v>41</v>
      </c>
      <c r="D47" s="17">
        <v>2</v>
      </c>
      <c r="E47" s="10">
        <v>0</v>
      </c>
      <c r="F47" s="11">
        <f>D47*E47</f>
        <v>0</v>
      </c>
      <c r="G47" s="15"/>
      <c r="H47" s="7"/>
      <c r="I47" s="7"/>
      <c r="J47" s="7"/>
    </row>
    <row r="48" spans="1:10" x14ac:dyDescent="0.35">
      <c r="A48" s="22">
        <v>2</v>
      </c>
      <c r="B48" s="23" t="s">
        <v>46</v>
      </c>
      <c r="C48" s="22" t="s">
        <v>8</v>
      </c>
      <c r="D48" s="17">
        <f>D66*1.15</f>
        <v>574.30999999999995</v>
      </c>
      <c r="E48" s="10">
        <v>0</v>
      </c>
      <c r="F48" s="11">
        <f t="shared" ref="F48:F60" si="2">D48*E48</f>
        <v>0</v>
      </c>
      <c r="G48" s="15"/>
      <c r="H48" s="7"/>
      <c r="I48" s="7"/>
      <c r="J48" s="7"/>
    </row>
    <row r="49" spans="1:10" x14ac:dyDescent="0.35">
      <c r="A49" s="22">
        <v>3</v>
      </c>
      <c r="B49" s="23" t="s">
        <v>80</v>
      </c>
      <c r="C49" s="22" t="s">
        <v>41</v>
      </c>
      <c r="D49" s="17">
        <v>8</v>
      </c>
      <c r="E49" s="10">
        <v>0</v>
      </c>
      <c r="F49" s="11">
        <f t="shared" si="2"/>
        <v>0</v>
      </c>
      <c r="G49" s="15"/>
      <c r="H49" s="7"/>
      <c r="I49" s="7"/>
      <c r="J49" s="7"/>
    </row>
    <row r="50" spans="1:10" x14ac:dyDescent="0.35">
      <c r="A50" s="22">
        <v>4</v>
      </c>
      <c r="B50" s="23" t="s">
        <v>68</v>
      </c>
      <c r="C50" s="22" t="s">
        <v>6</v>
      </c>
      <c r="D50" s="17">
        <f>D67*0.2*1.04</f>
        <v>98.8</v>
      </c>
      <c r="E50" s="10">
        <v>0</v>
      </c>
      <c r="F50" s="11">
        <f t="shared" si="2"/>
        <v>0</v>
      </c>
      <c r="G50" s="15"/>
      <c r="H50" s="7"/>
      <c r="I50" s="7"/>
      <c r="J50" s="7"/>
    </row>
    <row r="51" spans="1:10" x14ac:dyDescent="0.35">
      <c r="A51" s="22">
        <v>5</v>
      </c>
      <c r="B51" s="8" t="s">
        <v>47</v>
      </c>
      <c r="C51" s="9" t="s">
        <v>8</v>
      </c>
      <c r="D51" s="17">
        <f>D68*1.1</f>
        <v>522.5</v>
      </c>
      <c r="E51" s="10">
        <v>0</v>
      </c>
      <c r="F51" s="11">
        <f t="shared" si="2"/>
        <v>0</v>
      </c>
      <c r="G51" s="15"/>
      <c r="H51" s="7"/>
      <c r="I51" s="7"/>
      <c r="J51" s="7"/>
    </row>
    <row r="52" spans="1:10" x14ac:dyDescent="0.35">
      <c r="A52" s="22">
        <v>6</v>
      </c>
      <c r="B52" s="23" t="s">
        <v>48</v>
      </c>
      <c r="C52" s="22" t="s">
        <v>8</v>
      </c>
      <c r="D52" s="17">
        <f>D69*1.1</f>
        <v>53.68</v>
      </c>
      <c r="E52" s="10">
        <v>0</v>
      </c>
      <c r="F52" s="11">
        <f t="shared" si="2"/>
        <v>0</v>
      </c>
      <c r="G52" s="15"/>
      <c r="H52" s="7"/>
      <c r="I52" s="7"/>
      <c r="J52" s="7"/>
    </row>
    <row r="53" spans="1:10" x14ac:dyDescent="0.35">
      <c r="A53" s="22">
        <v>7</v>
      </c>
      <c r="B53" s="23" t="s">
        <v>51</v>
      </c>
      <c r="C53" s="22" t="s">
        <v>42</v>
      </c>
      <c r="D53" s="17">
        <f>D72*1.1</f>
        <v>268.40000000000003</v>
      </c>
      <c r="E53" s="10">
        <v>0</v>
      </c>
      <c r="F53" s="11">
        <f t="shared" si="2"/>
        <v>0</v>
      </c>
      <c r="G53" s="15"/>
      <c r="H53" s="7"/>
      <c r="I53" s="7"/>
      <c r="J53" s="7"/>
    </row>
    <row r="54" spans="1:10" x14ac:dyDescent="0.35">
      <c r="A54" s="22">
        <v>8</v>
      </c>
      <c r="B54" s="23" t="s">
        <v>81</v>
      </c>
      <c r="C54" s="22" t="s">
        <v>41</v>
      </c>
      <c r="D54" s="17">
        <f>D53*5</f>
        <v>1342.0000000000002</v>
      </c>
      <c r="E54" s="10">
        <v>0</v>
      </c>
      <c r="F54" s="11">
        <f t="shared" si="2"/>
        <v>0</v>
      </c>
      <c r="G54" s="15"/>
      <c r="H54" s="7"/>
      <c r="I54" s="7"/>
      <c r="J54" s="7"/>
    </row>
    <row r="55" spans="1:10" x14ac:dyDescent="0.35">
      <c r="A55" s="22">
        <v>9</v>
      </c>
      <c r="B55" s="23" t="s">
        <v>50</v>
      </c>
      <c r="C55" s="22" t="s">
        <v>8</v>
      </c>
      <c r="D55" s="17">
        <f>(D70+D71*0.4)*1.2</f>
        <v>628.55999999999995</v>
      </c>
      <c r="E55" s="10">
        <v>0</v>
      </c>
      <c r="F55" s="11">
        <f t="shared" si="2"/>
        <v>0</v>
      </c>
      <c r="G55" s="15"/>
      <c r="H55" s="7"/>
      <c r="I55" s="7"/>
      <c r="J55" s="7"/>
    </row>
    <row r="56" spans="1:10" x14ac:dyDescent="0.35">
      <c r="A56" s="22">
        <v>10</v>
      </c>
      <c r="B56" s="8" t="s">
        <v>52</v>
      </c>
      <c r="C56" s="9" t="s">
        <v>7</v>
      </c>
      <c r="D56" s="11">
        <v>25</v>
      </c>
      <c r="E56" s="10">
        <v>0</v>
      </c>
      <c r="F56" s="11">
        <f t="shared" si="2"/>
        <v>0</v>
      </c>
      <c r="G56" s="24"/>
      <c r="H56" s="7"/>
      <c r="I56" s="7"/>
      <c r="J56" s="7"/>
    </row>
    <row r="57" spans="1:10" x14ac:dyDescent="0.35">
      <c r="A57" s="22">
        <v>11</v>
      </c>
      <c r="B57" s="8" t="s">
        <v>56</v>
      </c>
      <c r="C57" s="9" t="s">
        <v>8</v>
      </c>
      <c r="D57" s="11">
        <f>(D73*0.6+D75+29*0.1)*1.1</f>
        <v>74.25</v>
      </c>
      <c r="E57" s="10">
        <v>0</v>
      </c>
      <c r="F57" s="11">
        <f t="shared" si="2"/>
        <v>0</v>
      </c>
      <c r="G57" s="24"/>
      <c r="H57" s="7"/>
      <c r="I57" s="7"/>
      <c r="J57" s="7"/>
    </row>
    <row r="58" spans="1:10" x14ac:dyDescent="0.35">
      <c r="A58" s="22">
        <v>12</v>
      </c>
      <c r="B58" s="8" t="s">
        <v>82</v>
      </c>
      <c r="C58" s="9" t="s">
        <v>41</v>
      </c>
      <c r="D58" s="11">
        <f>D73*5*2</f>
        <v>910</v>
      </c>
      <c r="E58" s="10">
        <v>0</v>
      </c>
      <c r="F58" s="11">
        <f t="shared" si="2"/>
        <v>0</v>
      </c>
      <c r="G58" s="24"/>
      <c r="H58" s="7"/>
      <c r="I58" s="7"/>
      <c r="J58" s="7"/>
    </row>
    <row r="59" spans="1:10" x14ac:dyDescent="0.35">
      <c r="A59" s="22">
        <v>13</v>
      </c>
      <c r="B59" s="8" t="s">
        <v>84</v>
      </c>
      <c r="C59" s="9" t="s">
        <v>41</v>
      </c>
      <c r="D59" s="11">
        <f>D75*5*2</f>
        <v>100</v>
      </c>
      <c r="E59" s="10">
        <v>0</v>
      </c>
      <c r="F59" s="11">
        <f t="shared" si="2"/>
        <v>0</v>
      </c>
      <c r="G59" s="24"/>
      <c r="H59" s="7"/>
      <c r="I59" s="7"/>
      <c r="J59" s="7"/>
    </row>
    <row r="60" spans="1:10" x14ac:dyDescent="0.35">
      <c r="A60" s="22">
        <v>14</v>
      </c>
      <c r="B60" s="8" t="s">
        <v>55</v>
      </c>
      <c r="C60" s="9" t="s">
        <v>53</v>
      </c>
      <c r="D60" s="11">
        <v>1</v>
      </c>
      <c r="E60" s="10">
        <v>0</v>
      </c>
      <c r="F60" s="11">
        <f t="shared" si="2"/>
        <v>0</v>
      </c>
      <c r="G60" s="11">
        <f>SUM(F47:F60)</f>
        <v>0</v>
      </c>
      <c r="H60" s="7"/>
      <c r="I60" s="7"/>
      <c r="J60" s="7"/>
    </row>
    <row r="61" spans="1:10" x14ac:dyDescent="0.35">
      <c r="A61" s="33" t="s">
        <v>0</v>
      </c>
      <c r="B61" s="34" t="s">
        <v>9</v>
      </c>
      <c r="C61" s="33" t="s">
        <v>0</v>
      </c>
      <c r="D61" s="33" t="s">
        <v>0</v>
      </c>
      <c r="E61" s="33" t="s">
        <v>0</v>
      </c>
      <c r="F61" s="33" t="s">
        <v>0</v>
      </c>
      <c r="G61" s="15" t="s">
        <v>0</v>
      </c>
      <c r="H61" s="7"/>
      <c r="I61" s="7"/>
      <c r="J61" s="7"/>
    </row>
    <row r="62" spans="1:10" ht="21" x14ac:dyDescent="0.35">
      <c r="A62" s="5" t="s">
        <v>2</v>
      </c>
      <c r="B62" s="5" t="s">
        <v>3</v>
      </c>
      <c r="C62" s="5" t="s">
        <v>4</v>
      </c>
      <c r="D62" s="5" t="s">
        <v>5</v>
      </c>
      <c r="E62" s="4" t="s">
        <v>19</v>
      </c>
      <c r="F62" s="4" t="s">
        <v>20</v>
      </c>
      <c r="G62" s="15" t="s">
        <v>0</v>
      </c>
      <c r="H62" s="7"/>
      <c r="I62" s="7"/>
      <c r="J62" s="7"/>
    </row>
    <row r="63" spans="1:10" x14ac:dyDescent="0.35">
      <c r="A63" s="9">
        <v>1</v>
      </c>
      <c r="B63" s="8" t="s">
        <v>74</v>
      </c>
      <c r="C63" s="9" t="s">
        <v>40</v>
      </c>
      <c r="D63" s="9">
        <v>475</v>
      </c>
      <c r="E63" s="10">
        <v>0</v>
      </c>
      <c r="F63" s="11">
        <f>D63*E63</f>
        <v>0</v>
      </c>
      <c r="G63" s="15" t="s">
        <v>0</v>
      </c>
      <c r="H63" s="7"/>
      <c r="I63" s="7"/>
      <c r="J63" s="7"/>
    </row>
    <row r="64" spans="1:10" x14ac:dyDescent="0.35">
      <c r="A64" s="9">
        <v>2</v>
      </c>
      <c r="B64" s="8" t="s">
        <v>75</v>
      </c>
      <c r="C64" s="9" t="s">
        <v>40</v>
      </c>
      <c r="D64" s="9">
        <v>475</v>
      </c>
      <c r="E64" s="10">
        <v>0</v>
      </c>
      <c r="F64" s="11">
        <f t="shared" ref="F64:F75" si="3">D64*E64</f>
        <v>0</v>
      </c>
      <c r="G64" s="15"/>
      <c r="H64" s="7"/>
      <c r="I64" s="7"/>
      <c r="J64" s="7"/>
    </row>
    <row r="65" spans="1:10" x14ac:dyDescent="0.35">
      <c r="A65" s="9">
        <v>3</v>
      </c>
      <c r="B65" s="8" t="s">
        <v>31</v>
      </c>
      <c r="C65" s="9" t="s">
        <v>41</v>
      </c>
      <c r="D65" s="9">
        <v>2</v>
      </c>
      <c r="E65" s="10">
        <v>0</v>
      </c>
      <c r="F65" s="11">
        <f t="shared" si="3"/>
        <v>0</v>
      </c>
      <c r="G65" s="15" t="s">
        <v>0</v>
      </c>
      <c r="H65" s="7"/>
      <c r="I65" s="7"/>
      <c r="J65" s="7"/>
    </row>
    <row r="66" spans="1:10" ht="21" x14ac:dyDescent="0.35">
      <c r="A66" s="9">
        <v>4</v>
      </c>
      <c r="B66" s="8" t="s">
        <v>32</v>
      </c>
      <c r="C66" s="9" t="s">
        <v>40</v>
      </c>
      <c r="D66" s="9">
        <v>499.4</v>
      </c>
      <c r="E66" s="10">
        <v>0</v>
      </c>
      <c r="F66" s="11">
        <f t="shared" si="3"/>
        <v>0</v>
      </c>
      <c r="G66" s="15" t="s">
        <v>0</v>
      </c>
      <c r="H66" s="7"/>
      <c r="I66" s="7"/>
      <c r="J66" s="7"/>
    </row>
    <row r="67" spans="1:10" x14ac:dyDescent="0.35">
      <c r="A67" s="9">
        <v>5</v>
      </c>
      <c r="B67" s="8" t="s">
        <v>70</v>
      </c>
      <c r="C67" s="9" t="s">
        <v>40</v>
      </c>
      <c r="D67" s="9">
        <v>475</v>
      </c>
      <c r="E67" s="10">
        <v>0</v>
      </c>
      <c r="F67" s="11">
        <f t="shared" si="3"/>
        <v>0</v>
      </c>
      <c r="G67" s="15"/>
      <c r="H67" s="7"/>
      <c r="I67" s="7"/>
      <c r="J67" s="7"/>
    </row>
    <row r="68" spans="1:10" x14ac:dyDescent="0.35">
      <c r="A68" s="9">
        <v>6</v>
      </c>
      <c r="B68" s="8" t="s">
        <v>33</v>
      </c>
      <c r="C68" s="9" t="s">
        <v>40</v>
      </c>
      <c r="D68" s="9">
        <v>475</v>
      </c>
      <c r="E68" s="10">
        <v>0</v>
      </c>
      <c r="F68" s="11">
        <f t="shared" si="3"/>
        <v>0</v>
      </c>
      <c r="G68" s="15"/>
      <c r="H68" s="7"/>
      <c r="I68" s="7"/>
      <c r="J68" s="7"/>
    </row>
    <row r="69" spans="1:10" x14ac:dyDescent="0.35">
      <c r="A69" s="9">
        <v>7</v>
      </c>
      <c r="B69" s="8" t="s">
        <v>34</v>
      </c>
      <c r="C69" s="9" t="s">
        <v>40</v>
      </c>
      <c r="D69" s="9">
        <v>48.8</v>
      </c>
      <c r="E69" s="10">
        <v>0</v>
      </c>
      <c r="F69" s="11">
        <f t="shared" si="3"/>
        <v>0</v>
      </c>
      <c r="G69" s="15"/>
      <c r="H69" s="7"/>
      <c r="I69" s="7"/>
      <c r="J69" s="7"/>
    </row>
    <row r="70" spans="1:10" x14ac:dyDescent="0.35">
      <c r="A70" s="9">
        <v>8</v>
      </c>
      <c r="B70" s="8" t="s">
        <v>35</v>
      </c>
      <c r="C70" s="9" t="s">
        <v>40</v>
      </c>
      <c r="D70" s="9">
        <v>475</v>
      </c>
      <c r="E70" s="10">
        <v>0</v>
      </c>
      <c r="F70" s="11">
        <f t="shared" si="3"/>
        <v>0</v>
      </c>
      <c r="G70" s="15"/>
      <c r="H70" s="7"/>
      <c r="I70" s="7"/>
      <c r="J70" s="7"/>
    </row>
    <row r="71" spans="1:10" x14ac:dyDescent="0.35">
      <c r="A71" s="9">
        <v>9</v>
      </c>
      <c r="B71" s="8" t="s">
        <v>36</v>
      </c>
      <c r="C71" s="9" t="s">
        <v>42</v>
      </c>
      <c r="D71" s="9">
        <v>122</v>
      </c>
      <c r="E71" s="10">
        <v>0</v>
      </c>
      <c r="F71" s="11">
        <f t="shared" si="3"/>
        <v>0</v>
      </c>
      <c r="G71" s="15"/>
      <c r="H71" s="7"/>
      <c r="I71" s="7"/>
      <c r="J71" s="7"/>
    </row>
    <row r="72" spans="1:10" x14ac:dyDescent="0.35">
      <c r="A72" s="9">
        <v>10</v>
      </c>
      <c r="B72" s="8" t="s">
        <v>37</v>
      </c>
      <c r="C72" s="9" t="s">
        <v>42</v>
      </c>
      <c r="D72" s="9">
        <v>244</v>
      </c>
      <c r="E72" s="10">
        <v>0</v>
      </c>
      <c r="F72" s="11">
        <f t="shared" si="3"/>
        <v>0</v>
      </c>
      <c r="G72" s="15"/>
      <c r="H72" s="7"/>
      <c r="I72" s="7"/>
      <c r="J72" s="7"/>
    </row>
    <row r="73" spans="1:10" x14ac:dyDescent="0.35">
      <c r="A73" s="9">
        <v>11</v>
      </c>
      <c r="B73" s="8" t="s">
        <v>38</v>
      </c>
      <c r="C73" s="9" t="s">
        <v>43</v>
      </c>
      <c r="D73" s="9">
        <v>91</v>
      </c>
      <c r="E73" s="10">
        <v>0</v>
      </c>
      <c r="F73" s="11">
        <f t="shared" si="3"/>
        <v>0</v>
      </c>
      <c r="G73" s="15"/>
      <c r="H73" s="7"/>
      <c r="I73" s="7"/>
      <c r="J73" s="7"/>
    </row>
    <row r="74" spans="1:10" x14ac:dyDescent="0.35">
      <c r="A74" s="9">
        <v>12</v>
      </c>
      <c r="B74" s="8" t="s">
        <v>57</v>
      </c>
      <c r="C74" s="9" t="s">
        <v>43</v>
      </c>
      <c r="D74" s="9">
        <v>91</v>
      </c>
      <c r="E74" s="10">
        <v>0</v>
      </c>
      <c r="F74" s="11">
        <f t="shared" si="3"/>
        <v>0</v>
      </c>
      <c r="G74" s="15"/>
      <c r="H74" s="7"/>
      <c r="I74" s="7"/>
      <c r="J74" s="7"/>
    </row>
    <row r="75" spans="1:10" x14ac:dyDescent="0.35">
      <c r="A75" s="9">
        <v>13</v>
      </c>
      <c r="B75" s="8" t="s">
        <v>58</v>
      </c>
      <c r="C75" s="9" t="s">
        <v>8</v>
      </c>
      <c r="D75" s="9">
        <v>10</v>
      </c>
      <c r="E75" s="10">
        <v>0</v>
      </c>
      <c r="F75" s="11">
        <f t="shared" si="3"/>
        <v>0</v>
      </c>
      <c r="G75" s="17">
        <f>SUM(F63:F75)</f>
        <v>0</v>
      </c>
      <c r="H75" s="7"/>
      <c r="I75" s="7"/>
      <c r="J75" s="7"/>
    </row>
    <row r="76" spans="1:10" x14ac:dyDescent="0.35">
      <c r="A76" s="36"/>
      <c r="B76" s="37"/>
      <c r="C76" s="36"/>
      <c r="D76" s="36"/>
      <c r="E76" s="24"/>
      <c r="F76" s="24"/>
      <c r="G76" s="38"/>
      <c r="H76" s="7"/>
      <c r="I76" s="7"/>
      <c r="J76" s="7"/>
    </row>
    <row r="77" spans="1:10" x14ac:dyDescent="0.35">
      <c r="A77" s="36"/>
      <c r="B77" s="55" t="s">
        <v>71</v>
      </c>
      <c r="C77" s="55"/>
      <c r="D77" s="55"/>
      <c r="E77" s="55"/>
      <c r="F77" s="55"/>
      <c r="G77" s="38"/>
      <c r="H77" s="7"/>
      <c r="I77" s="7"/>
      <c r="J77" s="7"/>
    </row>
    <row r="78" spans="1:10" ht="21" x14ac:dyDescent="0.35">
      <c r="A78" s="36"/>
      <c r="B78" s="5" t="s">
        <v>3</v>
      </c>
      <c r="C78" s="5" t="s">
        <v>4</v>
      </c>
      <c r="D78" s="5" t="s">
        <v>5</v>
      </c>
      <c r="E78" s="4" t="s">
        <v>19</v>
      </c>
      <c r="F78" s="4" t="s">
        <v>20</v>
      </c>
      <c r="G78" s="38"/>
      <c r="H78" s="7"/>
      <c r="I78" s="7"/>
      <c r="J78" s="7"/>
    </row>
    <row r="79" spans="1:10" x14ac:dyDescent="0.35">
      <c r="A79" s="36"/>
      <c r="B79" s="8" t="s">
        <v>66</v>
      </c>
      <c r="C79" s="9" t="s">
        <v>8</v>
      </c>
      <c r="D79" s="9">
        <v>1</v>
      </c>
      <c r="E79" s="10">
        <v>0</v>
      </c>
      <c r="F79" s="11">
        <f>D79*E79</f>
        <v>0</v>
      </c>
      <c r="G79" s="38"/>
      <c r="H79" s="7"/>
      <c r="I79" s="7"/>
      <c r="J79" s="7"/>
    </row>
    <row r="80" spans="1:10" x14ac:dyDescent="0.35">
      <c r="A80" s="36"/>
      <c r="B80" s="23" t="s">
        <v>44</v>
      </c>
      <c r="C80" s="22" t="s">
        <v>45</v>
      </c>
      <c r="D80" s="40">
        <v>1</v>
      </c>
      <c r="E80" s="10">
        <v>0</v>
      </c>
      <c r="F80" s="11">
        <f t="shared" ref="F80:F84" si="4">D80*E80</f>
        <v>0</v>
      </c>
      <c r="G80" s="38"/>
      <c r="H80" s="7"/>
      <c r="I80" s="7"/>
      <c r="J80" s="7"/>
    </row>
    <row r="81" spans="1:10" x14ac:dyDescent="0.35">
      <c r="A81" s="36"/>
      <c r="B81" s="23" t="s">
        <v>54</v>
      </c>
      <c r="C81" s="22" t="s">
        <v>6</v>
      </c>
      <c r="D81" s="40">
        <v>1</v>
      </c>
      <c r="E81" s="10">
        <v>0</v>
      </c>
      <c r="F81" s="11">
        <f t="shared" si="4"/>
        <v>0</v>
      </c>
      <c r="G81" s="38"/>
      <c r="H81" s="7"/>
      <c r="I81" s="7"/>
      <c r="J81" s="7"/>
    </row>
    <row r="82" spans="1:10" x14ac:dyDescent="0.35">
      <c r="A82" s="36"/>
      <c r="B82" s="23" t="s">
        <v>83</v>
      </c>
      <c r="C82" s="22" t="s">
        <v>7</v>
      </c>
      <c r="D82" s="40">
        <v>1</v>
      </c>
      <c r="E82" s="10">
        <v>0</v>
      </c>
      <c r="F82" s="11">
        <f t="shared" si="4"/>
        <v>0</v>
      </c>
      <c r="G82" s="38"/>
      <c r="H82" s="7"/>
      <c r="I82" s="7"/>
      <c r="J82" s="7"/>
    </row>
    <row r="83" spans="1:10" x14ac:dyDescent="0.35">
      <c r="A83" s="36"/>
      <c r="B83" s="8" t="s">
        <v>67</v>
      </c>
      <c r="C83" s="9" t="s">
        <v>8</v>
      </c>
      <c r="D83" s="9">
        <v>1</v>
      </c>
      <c r="E83" s="10">
        <v>0</v>
      </c>
      <c r="F83" s="11">
        <f t="shared" si="4"/>
        <v>0</v>
      </c>
      <c r="G83" s="38"/>
      <c r="H83" s="7"/>
      <c r="I83" s="7"/>
      <c r="J83" s="7"/>
    </row>
    <row r="84" spans="1:10" x14ac:dyDescent="0.35">
      <c r="A84" s="36"/>
      <c r="B84" s="8" t="s">
        <v>78</v>
      </c>
      <c r="C84" s="9" t="s">
        <v>6</v>
      </c>
      <c r="D84" s="9">
        <v>1</v>
      </c>
      <c r="E84" s="10">
        <v>0</v>
      </c>
      <c r="F84" s="11">
        <f t="shared" si="4"/>
        <v>0</v>
      </c>
      <c r="G84" s="38"/>
      <c r="H84" s="7"/>
      <c r="I84" s="7"/>
      <c r="J84" s="7"/>
    </row>
    <row r="85" spans="1:10" x14ac:dyDescent="0.35">
      <c r="A85" s="36"/>
      <c r="B85" s="37"/>
      <c r="C85" s="36"/>
      <c r="D85" s="36"/>
      <c r="E85" s="24"/>
      <c r="F85" s="24"/>
      <c r="G85" s="38"/>
      <c r="H85" s="7"/>
      <c r="I85" s="7"/>
      <c r="J85" s="7"/>
    </row>
    <row r="86" spans="1:10" x14ac:dyDescent="0.35">
      <c r="A86" s="36"/>
      <c r="B86" s="53" t="s">
        <v>76</v>
      </c>
      <c r="C86" s="53"/>
      <c r="D86" s="53"/>
      <c r="E86" s="53"/>
      <c r="F86" s="53"/>
      <c r="G86" s="38"/>
      <c r="H86" s="7"/>
      <c r="I86" s="7"/>
      <c r="J86" s="7"/>
    </row>
    <row r="87" spans="1:10" x14ac:dyDescent="0.35">
      <c r="A87" s="36"/>
      <c r="B87" s="53" t="s">
        <v>77</v>
      </c>
      <c r="C87" s="53"/>
      <c r="D87" s="53"/>
      <c r="E87" s="53"/>
      <c r="F87" s="53"/>
      <c r="G87" s="38"/>
      <c r="H87" s="7"/>
      <c r="I87" s="7"/>
      <c r="J87" s="7"/>
    </row>
    <row r="88" spans="1:10" x14ac:dyDescent="0.35">
      <c r="A88" s="36"/>
      <c r="B88" s="37"/>
      <c r="C88" s="36"/>
      <c r="D88" s="36"/>
      <c r="E88" s="24"/>
      <c r="F88" s="24"/>
      <c r="G88" s="38"/>
      <c r="H88" s="7"/>
      <c r="I88" s="7"/>
      <c r="J88" s="7"/>
    </row>
    <row r="89" spans="1:10" ht="58" x14ac:dyDescent="0.35">
      <c r="A89" s="36"/>
      <c r="B89" s="37"/>
      <c r="C89" s="36"/>
      <c r="D89" s="36"/>
      <c r="E89" s="24"/>
      <c r="F89" s="42" t="s">
        <v>61</v>
      </c>
      <c r="G89" s="16">
        <f>G60+G75</f>
        <v>0</v>
      </c>
      <c r="H89" s="7"/>
      <c r="I89" s="7"/>
      <c r="J89" s="7"/>
    </row>
    <row r="90" spans="1:10" x14ac:dyDescent="0.35">
      <c r="A90" s="7"/>
      <c r="B90" s="7"/>
      <c r="C90" s="7"/>
      <c r="D90" s="7"/>
      <c r="E90" s="7"/>
      <c r="F90" s="7"/>
      <c r="H90" s="7"/>
      <c r="I90" s="7"/>
      <c r="J90" s="7"/>
    </row>
    <row r="91" spans="1:10" ht="43.5" x14ac:dyDescent="0.35">
      <c r="A91" s="7"/>
      <c r="B91" s="7"/>
      <c r="C91" s="7"/>
      <c r="D91" s="7"/>
      <c r="E91" s="7"/>
      <c r="F91" s="35" t="s">
        <v>60</v>
      </c>
      <c r="G91" s="16">
        <f>G42+G89</f>
        <v>0</v>
      </c>
      <c r="H91" s="6" t="s">
        <v>30</v>
      </c>
      <c r="I91" s="7"/>
      <c r="J91" s="7"/>
    </row>
    <row r="92" spans="1:10" x14ac:dyDescent="0.35">
      <c r="A92" s="7"/>
      <c r="B92" s="7"/>
      <c r="C92" s="7"/>
      <c r="D92" s="7"/>
      <c r="E92" s="7"/>
      <c r="F92" s="7"/>
      <c r="H92" s="7"/>
      <c r="I92" s="7"/>
      <c r="J92" s="7"/>
    </row>
    <row r="93" spans="1:10" s="7" customFormat="1" x14ac:dyDescent="0.35">
      <c r="A93" s="25" t="s">
        <v>21</v>
      </c>
      <c r="B93" s="26"/>
      <c r="C93" s="27"/>
      <c r="D93" s="27"/>
      <c r="E93" s="1" t="s">
        <v>22</v>
      </c>
      <c r="F93" s="28"/>
      <c r="G93" s="12"/>
    </row>
    <row r="94" spans="1:10" s="7" customFormat="1" x14ac:dyDescent="0.35">
      <c r="A94" s="1">
        <v>1</v>
      </c>
      <c r="B94" s="27" t="s">
        <v>23</v>
      </c>
      <c r="C94" s="27"/>
      <c r="D94" s="27"/>
      <c r="E94" s="29"/>
      <c r="F94" s="28" t="s">
        <v>63</v>
      </c>
      <c r="G94" s="12"/>
    </row>
    <row r="95" spans="1:10" s="7" customFormat="1" x14ac:dyDescent="0.35">
      <c r="A95" s="1">
        <v>2</v>
      </c>
      <c r="B95" s="27" t="s">
        <v>24</v>
      </c>
      <c r="C95" s="27"/>
      <c r="D95" s="27"/>
      <c r="E95" s="29"/>
      <c r="F95" s="39">
        <v>0.7</v>
      </c>
      <c r="G95" s="12"/>
    </row>
    <row r="96" spans="1:10" s="7" customFormat="1" ht="28.5" customHeight="1" x14ac:dyDescent="0.35">
      <c r="A96" s="1">
        <v>3</v>
      </c>
      <c r="B96" s="27" t="s">
        <v>25</v>
      </c>
      <c r="C96" s="27"/>
      <c r="D96" s="27"/>
      <c r="E96" s="29"/>
      <c r="F96" s="43" t="s">
        <v>64</v>
      </c>
      <c r="G96" s="44"/>
    </row>
    <row r="97" spans="1:9" s="7" customFormat="1" x14ac:dyDescent="0.35">
      <c r="A97" s="1">
        <v>4</v>
      </c>
      <c r="B97" s="27" t="s">
        <v>26</v>
      </c>
      <c r="C97" s="27"/>
      <c r="D97" s="27"/>
      <c r="E97" s="29"/>
      <c r="F97" s="28" t="s">
        <v>62</v>
      </c>
      <c r="G97" s="12"/>
    </row>
    <row r="98" spans="1:9" s="7" customFormat="1" x14ac:dyDescent="0.35">
      <c r="A98" s="1">
        <v>5</v>
      </c>
      <c r="B98" s="27" t="s">
        <v>27</v>
      </c>
      <c r="C98" s="27"/>
      <c r="D98" s="27"/>
      <c r="E98" s="29"/>
      <c r="F98" s="28" t="s">
        <v>65</v>
      </c>
      <c r="G98" s="12"/>
    </row>
    <row r="99" spans="1:9" s="7" customFormat="1" x14ac:dyDescent="0.35">
      <c r="A99" s="1">
        <v>6</v>
      </c>
      <c r="B99" s="27" t="s">
        <v>28</v>
      </c>
      <c r="C99" s="27"/>
      <c r="D99" s="27"/>
      <c r="E99" s="30"/>
      <c r="F99" s="31"/>
      <c r="G99" s="12"/>
    </row>
    <row r="100" spans="1:9" x14ac:dyDescent="0.35">
      <c r="A100" s="7"/>
      <c r="B100" s="7"/>
      <c r="C100" s="7"/>
      <c r="D100" s="7"/>
      <c r="E100" s="7"/>
      <c r="F100" s="7"/>
      <c r="H100" s="7"/>
      <c r="I100" s="7"/>
    </row>
    <row r="101" spans="1:9" x14ac:dyDescent="0.35">
      <c r="A101" s="7"/>
      <c r="B101" s="7"/>
      <c r="C101" s="7"/>
      <c r="D101" s="7"/>
      <c r="E101" s="7"/>
      <c r="F101" s="7"/>
      <c r="H101" s="7"/>
      <c r="I101" s="7"/>
    </row>
    <row r="102" spans="1:9" x14ac:dyDescent="0.35">
      <c r="A102" s="7"/>
      <c r="B102" s="7"/>
      <c r="C102" s="7"/>
      <c r="D102" s="7"/>
      <c r="E102" s="7"/>
      <c r="F102" s="7"/>
      <c r="H102" s="7"/>
      <c r="I102" s="7"/>
    </row>
    <row r="103" spans="1:9" x14ac:dyDescent="0.35">
      <c r="A103" s="7"/>
      <c r="B103" s="7"/>
      <c r="C103" s="7"/>
      <c r="D103" s="7"/>
      <c r="E103" s="7"/>
      <c r="F103" s="7"/>
      <c r="H103" s="7"/>
      <c r="I103" s="7"/>
    </row>
    <row r="104" spans="1:9" x14ac:dyDescent="0.35">
      <c r="A104" s="7"/>
      <c r="B104" s="7"/>
      <c r="C104" s="7"/>
      <c r="D104" s="7"/>
      <c r="E104" s="7"/>
      <c r="F104" s="7"/>
      <c r="H104" s="7"/>
      <c r="I104" s="7"/>
    </row>
    <row r="105" spans="1:9" x14ac:dyDescent="0.35">
      <c r="A105" s="7"/>
      <c r="B105" s="7"/>
      <c r="C105" s="7"/>
      <c r="D105" s="7"/>
      <c r="E105" s="7"/>
      <c r="F105" s="7"/>
      <c r="H105" s="7"/>
      <c r="I105" s="7"/>
    </row>
  </sheetData>
  <mergeCells count="25">
    <mergeCell ref="E3:H3"/>
    <mergeCell ref="E10:H10"/>
    <mergeCell ref="E2:H2"/>
    <mergeCell ref="B86:F86"/>
    <mergeCell ref="B1:D1"/>
    <mergeCell ref="E1:H1"/>
    <mergeCell ref="E4:H4"/>
    <mergeCell ref="E5:H5"/>
    <mergeCell ref="E8:H8"/>
    <mergeCell ref="F96:G96"/>
    <mergeCell ref="B12:F12"/>
    <mergeCell ref="B2:D2"/>
    <mergeCell ref="B3:D3"/>
    <mergeCell ref="B4:D4"/>
    <mergeCell ref="B5:D5"/>
    <mergeCell ref="B6:D6"/>
    <mergeCell ref="B7:D7"/>
    <mergeCell ref="B8:D8"/>
    <mergeCell ref="B9:D9"/>
    <mergeCell ref="E6:H6"/>
    <mergeCell ref="E7:H7"/>
    <mergeCell ref="B87:F87"/>
    <mergeCell ref="E9:H9"/>
    <mergeCell ref="B77:F77"/>
    <mergeCell ref="B44:F44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Чайківський Андрій</dc:creator>
  <cp:lastModifiedBy>Андрушко Андрій</cp:lastModifiedBy>
  <cp:lastPrinted>2025-04-08T07:47:35Z</cp:lastPrinted>
  <dcterms:created xsi:type="dcterms:W3CDTF">2023-09-13T18:58:37Z</dcterms:created>
  <dcterms:modified xsi:type="dcterms:W3CDTF">2025-04-08T12:51:52Z</dcterms:modified>
</cp:coreProperties>
</file>