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YuDanylykha\Downloads\"/>
    </mc:Choice>
  </mc:AlternateContent>
  <xr:revisionPtr revIDLastSave="0" documentId="13_ncr:1_{A703B102-7A51-4729-A22F-AF61143C4CD1}" xr6:coauthVersionLast="47" xr6:coauthVersionMax="47" xr10:uidLastSave="{00000000-0000-0000-0000-000000000000}"/>
  <bookViews>
    <workbookView xWindow="855" yWindow="435" windowWidth="27585" windowHeight="14880" xr2:uid="{00000000-000D-0000-FFFF-FFFF00000000}"/>
  </bookViews>
  <sheets>
    <sheet name="ДЦ оздоблення" sheetId="1" r:id="rId1"/>
  </sheets>
  <definedNames>
    <definedName name="_xlnm._FilterDatabase" localSheetId="0" hidden="1">'ДЦ оздоблення'!$D$1:$D$50</definedName>
    <definedName name="_xlnm.Print_Area" localSheetId="0">'ДЦ оздоблення'!$B$1:$J$50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4" i="1" l="1"/>
  <c r="E23" i="1"/>
  <c r="E22" i="1"/>
  <c r="E29" i="1"/>
  <c r="E27" i="1" l="1"/>
  <c r="E28" i="1" l="1"/>
  <c r="E15" i="1"/>
  <c r="H29" i="1" l="1"/>
  <c r="E26" i="1"/>
  <c r="H26" i="1" s="1"/>
  <c r="E20" i="1"/>
  <c r="H20" i="1" s="1"/>
  <c r="E18" i="1"/>
  <c r="H19" i="1"/>
  <c r="E17" i="1"/>
  <c r="H17" i="1" s="1"/>
  <c r="H31" i="1"/>
  <c r="H30" i="1" s="1"/>
  <c r="H36" i="1" s="1"/>
  <c r="H18" i="1"/>
  <c r="H25" i="1"/>
  <c r="H24" i="1"/>
  <c r="H23" i="1"/>
  <c r="H22" i="1"/>
  <c r="H15" i="1"/>
  <c r="H27" i="1"/>
  <c r="H28" i="1"/>
  <c r="I23" i="1"/>
  <c r="H14" i="1"/>
  <c r="H35" i="1"/>
  <c r="H34" i="1"/>
  <c r="H33" i="1"/>
  <c r="H32" i="1"/>
  <c r="E21" i="1" l="1"/>
  <c r="H21" i="1" s="1"/>
  <c r="E16" i="1"/>
  <c r="H16" i="1" s="1"/>
  <c r="H13" i="1" s="1"/>
  <c r="I14" i="1"/>
  <c r="G37" i="1" l="1"/>
  <c r="F37" i="1"/>
  <c r="H37" i="1" l="1"/>
</calcChain>
</file>

<file path=xl/sharedStrings.xml><?xml version="1.0" encoding="utf-8"?>
<sst xmlns="http://schemas.openxmlformats.org/spreadsheetml/2006/main" count="74" uniqueCount="58">
  <si>
    <t>№ п/п</t>
  </si>
  <si>
    <t>Найменування</t>
  </si>
  <si>
    <t>Од. Виміру</t>
  </si>
  <si>
    <t>Вартість матеріалів за од. виміру, грн. з ПДВ</t>
  </si>
  <si>
    <t>Вартість монтажу за од. виміру, грн. з ПДВ</t>
  </si>
  <si>
    <t>Загальна вартість, грн. з  ПДВ</t>
  </si>
  <si>
    <t>м2</t>
  </si>
  <si>
    <t>пог.м.</t>
  </si>
  <si>
    <t>Розділ. Інші витрати</t>
  </si>
  <si>
    <t>Витрати на відрядження</t>
  </si>
  <si>
    <t>послуга</t>
  </si>
  <si>
    <t>комплект</t>
  </si>
  <si>
    <t>Примітки:</t>
  </si>
  <si>
    <t>1. Гарантійний термін (бажаний 5 років)</t>
  </si>
  <si>
    <t>2. Аванс становить</t>
  </si>
  <si>
    <t>3. Відтермінування кінцевої оплати після підписання акту прийому робіт .</t>
  </si>
  <si>
    <t>6. Обов'язкове погодження паспорту фасадів у відділі будівництва та представника (розробляє переможець тендеру)</t>
  </si>
  <si>
    <t>7. У комерційній пропозиції повинно бути враховано витрати на прибирання території та вивіз сміття (п.2 розділ Інші витрати)</t>
  </si>
  <si>
    <r>
      <t>Транспортні витрати на доставку матеріалів та обладнання</t>
    </r>
    <r>
      <rPr>
        <b/>
        <sz val="13"/>
        <rFont val="Times New Roman"/>
        <family val="1"/>
        <charset val="204"/>
      </rPr>
      <t xml:space="preserve"> (підрядник розраховує витрати на цілий об'єкт)</t>
    </r>
  </si>
  <si>
    <t>Назва компанії</t>
  </si>
  <si>
    <t>Код ЄДРПОУ</t>
  </si>
  <si>
    <t>Фактична адреса</t>
  </si>
  <si>
    <t>ПІБ контактної особи</t>
  </si>
  <si>
    <t>*клітинки з таким кольором заповнюються учасником</t>
  </si>
  <si>
    <t xml:space="preserve">К-ть   </t>
  </si>
  <si>
    <t>Є</t>
  </si>
  <si>
    <t>Вивіз будсміття з утилізацією (прибирання території після виконання робіт)</t>
  </si>
  <si>
    <r>
      <t xml:space="preserve">Транспортні витрати для проведення контрольних замірів, перевезення інструментів та працівників
</t>
    </r>
    <r>
      <rPr>
        <b/>
        <sz val="13"/>
        <rFont val="Times New Roman"/>
        <family val="1"/>
        <charset val="204"/>
      </rPr>
      <t>(підрядник розраховує витрати на цілий об'єкт)</t>
    </r>
  </si>
  <si>
    <r>
      <t>Розробка (виготовлення):
- паспорту фасадів</t>
    </r>
    <r>
      <rPr>
        <b/>
        <sz val="13"/>
        <rFont val="Times New Roman"/>
        <family val="1"/>
        <charset val="204"/>
      </rPr>
      <t xml:space="preserve"> (розробляє переможець тендеру та погоджує з замовником та представником MсD)</t>
    </r>
    <r>
      <rPr>
        <sz val="13"/>
        <rFont val="Times New Roman"/>
        <family val="1"/>
        <charset val="204"/>
      </rPr>
      <t xml:space="preserve">,
- виконавчих схем </t>
    </r>
    <r>
      <rPr>
        <b/>
        <sz val="13"/>
        <rFont val="Times New Roman"/>
        <family val="1"/>
        <charset val="204"/>
      </rPr>
      <t>(надається на всі роботи із переліку акту, креслення розробляється у комп'ютерній програмі)</t>
    </r>
    <r>
      <rPr>
        <sz val="13"/>
        <rFont val="Times New Roman"/>
        <family val="1"/>
        <charset val="204"/>
      </rPr>
      <t>, паспортів на вироби, сертифікати на обладнання та матеріали)
- інструкції з експлуатації</t>
    </r>
  </si>
  <si>
    <t>Додаток №1 до договору
 КГНГ 00/00/26 - ЗОМБ</t>
  </si>
  <si>
    <r>
      <t xml:space="preserve">Улаштування зовнішні відкоси вхідних дверей та вхідних груп АКМ t=3 мм з покриттям PVDF, 
</t>
    </r>
    <r>
      <rPr>
        <sz val="12"/>
        <color rgb="FF000000"/>
        <rFont val="Arial"/>
        <family val="2"/>
        <charset val="204"/>
      </rPr>
      <t>RAL7022 (в т.ч. горизонтальні полоси 170мм)</t>
    </r>
  </si>
  <si>
    <t>Номер телефону</t>
  </si>
  <si>
    <r>
      <rPr>
        <u/>
        <sz val="12"/>
        <rFont val="Arial"/>
        <family val="2"/>
        <charset val="204"/>
      </rPr>
      <t xml:space="preserve">HPL-панелі основного фасаду "дерево" Trespa, NW08 Italian Wallnut </t>
    </r>
    <r>
      <rPr>
        <b/>
        <u/>
        <sz val="12"/>
        <rFont val="Arial"/>
        <family val="2"/>
        <charset val="204"/>
      </rPr>
      <t>(t= 6 мм)</t>
    </r>
    <r>
      <rPr>
        <u/>
        <sz val="12"/>
        <rFont val="Arial"/>
        <family val="2"/>
        <charset val="204"/>
      </rPr>
      <t xml:space="preserve">, Усього - </t>
    </r>
    <r>
      <rPr>
        <b/>
        <u/>
        <sz val="12"/>
        <rFont val="Arial"/>
        <family val="2"/>
        <charset val="204"/>
      </rPr>
      <t>24,5м2</t>
    </r>
    <r>
      <rPr>
        <sz val="12"/>
        <rFont val="Arial"/>
        <family val="2"/>
        <charset val="204"/>
      </rPr>
      <t xml:space="preserve">
Основа під алюмінієві труби  із влаштування підконсрукцій - алюмінієвий каркас (враховані всі метизи та кріпильні матеріали), ( </t>
    </r>
    <r>
      <rPr>
        <b/>
        <sz val="12"/>
        <rFont val="Arial"/>
        <family val="2"/>
        <charset val="204"/>
      </rPr>
      <t>ВДЕ 1</t>
    </r>
    <r>
      <rPr>
        <sz val="12"/>
        <rFont val="Arial"/>
        <family val="2"/>
        <charset val="204"/>
      </rPr>
      <t xml:space="preserve"> - 8,9м2 та </t>
    </r>
    <r>
      <rPr>
        <b/>
        <sz val="12"/>
        <rFont val="Arial"/>
        <family val="2"/>
        <charset val="204"/>
      </rPr>
      <t>ВДЕ 2</t>
    </r>
    <r>
      <rPr>
        <sz val="12"/>
        <rFont val="Arial"/>
        <family val="2"/>
        <charset val="204"/>
      </rPr>
      <t xml:space="preserve"> - 15,4м2 ) </t>
    </r>
    <r>
      <rPr>
        <u/>
        <sz val="12"/>
        <rFont val="Arial"/>
        <family val="2"/>
        <charset val="204"/>
      </rPr>
      <t>див. поз. №13 ДЦ!</t>
    </r>
  </si>
  <si>
    <r>
      <rPr>
        <u/>
        <sz val="12"/>
        <color rgb="FF000000"/>
        <rFont val="Arial"/>
        <family val="2"/>
        <charset val="204"/>
      </rPr>
      <t>Фрезерування HPL-панелей основного фасаду та комплект кріплення! Усього - 5м2</t>
    </r>
    <r>
      <rPr>
        <sz val="12"/>
        <color indexed="8"/>
        <rFont val="Arial"/>
        <family val="2"/>
      </rPr>
      <t xml:space="preserve">
(не враховує композитні алюмінієві панелі ( RAL 7022 - 12,25м2 та RAL 6007 - 74,25м2 ) див. поз. №4 ДЦ!</t>
    </r>
  </si>
  <si>
    <t>Розділ. Будівля ( підсистема алюмінієва та кріплення оздоблювальних елементів)</t>
  </si>
  <si>
    <t>Всього на влаштування зовнішнього оздоблення будівлі ресторану McDonald's, грн з ПДВ</t>
  </si>
  <si>
    <r>
      <t xml:space="preserve">Алюмінієві труби 70*70мм або гнута алюмінієва композитна панель t=4мм в квадратну трубу 70х70мм (вертикальні рейки), колір - імітація дерева "NW08 Italian Wallnut" (враховані метизи та кріпильні матеріали)
Елементи основного фасаду ( </t>
    </r>
    <r>
      <rPr>
        <b/>
        <sz val="12"/>
        <rFont val="Arial"/>
        <family val="2"/>
        <charset val="204"/>
      </rPr>
      <t>ВДЕ 1</t>
    </r>
    <r>
      <rPr>
        <sz val="12"/>
        <rFont val="Arial"/>
        <family val="2"/>
        <charset val="204"/>
      </rPr>
      <t xml:space="preserve"> - 70мп. та </t>
    </r>
    <r>
      <rPr>
        <b/>
        <sz val="12"/>
        <rFont val="Arial"/>
        <family val="2"/>
        <charset val="204"/>
      </rPr>
      <t>ВДЕ 2</t>
    </r>
    <r>
      <rPr>
        <sz val="12"/>
        <rFont val="Arial"/>
        <family val="2"/>
        <charset val="204"/>
      </rPr>
      <t xml:space="preserve"> - 115мп. ).</t>
    </r>
  </si>
  <si>
    <t>*цю вартість винести
 на тендерну платформу</t>
  </si>
  <si>
    <t>Договірна ціна на влаштування зовнішнього оздоблення будівлі ресторану McDonald's за адресою :
Львівська область, Золочівський район, Бродівська територіальна громада, м. Броди, вул. Великі Фільварки, 101</t>
  </si>
  <si>
    <r>
      <t xml:space="preserve">5. Термін монтажних робіт безпосередньо на об'єкті </t>
    </r>
    <r>
      <rPr>
        <b/>
        <sz val="14"/>
        <rFont val="Times New Roman"/>
        <family val="1"/>
        <charset val="204"/>
      </rPr>
      <t>(не більше 60 календ днів), прописується у договорі</t>
    </r>
  </si>
  <si>
    <r>
      <t>4. Термін виконання робіт із оздоблення типової споруди McD</t>
    </r>
    <r>
      <rPr>
        <b/>
        <sz val="14"/>
        <rFont val="Times New Roman"/>
        <family val="1"/>
        <charset val="204"/>
      </rPr>
      <t xml:space="preserve"> від дати оплати авансового платежу</t>
    </r>
  </si>
  <si>
    <r>
      <rPr>
        <u/>
        <sz val="12"/>
        <rFont val="Arial"/>
        <family val="2"/>
        <charset val="204"/>
      </rPr>
      <t xml:space="preserve">HPL-панелі основного фасаду Trespa "з принтом під натуральну камяну плитку "Gentas "Pietra di Lucerna,                </t>
    </r>
    <r>
      <rPr>
        <b/>
        <u/>
        <sz val="12"/>
        <rFont val="Arial"/>
        <family val="2"/>
        <charset val="204"/>
      </rPr>
      <t>(t= 8 мм)</t>
    </r>
    <r>
      <rPr>
        <u/>
        <sz val="12"/>
        <rFont val="Arial"/>
        <family val="2"/>
        <charset val="204"/>
      </rPr>
      <t xml:space="preserve">, Усього - </t>
    </r>
    <r>
      <rPr>
        <b/>
        <u/>
        <sz val="12"/>
        <rFont val="Arial"/>
        <family val="2"/>
        <charset val="204"/>
      </rPr>
      <t xml:space="preserve">30м2 </t>
    </r>
    <r>
      <rPr>
        <sz val="12"/>
        <rFont val="Arial"/>
        <family val="2"/>
        <charset val="204"/>
      </rPr>
      <t xml:space="preserve">Влаштування підконсрукцій - алюмінієвий каркас (враховані всі метизи та кріпильні матеріали) Елементи основного фасаду ( </t>
    </r>
    <r>
      <rPr>
        <b/>
        <sz val="12"/>
        <rFont val="Arial"/>
        <family val="2"/>
        <charset val="204"/>
      </rPr>
      <t>КДЕ 1</t>
    </r>
    <r>
      <rPr>
        <sz val="12"/>
        <rFont val="Arial"/>
        <family val="2"/>
        <charset val="204"/>
      </rPr>
      <t xml:space="preserve"> - 15м2 та </t>
    </r>
    <r>
      <rPr>
        <b/>
        <sz val="12"/>
        <rFont val="Arial"/>
        <family val="2"/>
        <charset val="204"/>
      </rPr>
      <t>КДЕ 2</t>
    </r>
    <r>
      <rPr>
        <sz val="12"/>
        <rFont val="Arial"/>
        <family val="2"/>
        <charset val="204"/>
      </rPr>
      <t xml:space="preserve"> - 15м2 ).</t>
    </r>
  </si>
  <si>
    <t>Влаштування обшивки драбини HPL-панелі. Згідно проекту 06/01-2025-КМ</t>
  </si>
  <si>
    <t>м3</t>
  </si>
  <si>
    <r>
      <t xml:space="preserve">8. Штрафні санкції у зв'язку із протермінуванням поставки (монтажу) - </t>
    </r>
    <r>
      <rPr>
        <b/>
        <sz val="14"/>
        <rFont val="Times New Roman"/>
        <family val="1"/>
        <charset val="204"/>
      </rPr>
      <t>10 000 грн. з ПДВ/добу</t>
    </r>
  </si>
  <si>
    <r>
      <t xml:space="preserve">Влаштування парапета покрівлі гладким листом та АКП - </t>
    </r>
    <r>
      <rPr>
        <b/>
        <sz val="12"/>
        <color rgb="FF000000"/>
        <rFont val="Arial"/>
        <family val="2"/>
        <charset val="204"/>
      </rPr>
      <t>усього 135м2</t>
    </r>
    <r>
      <rPr>
        <sz val="12"/>
        <color indexed="8"/>
        <rFont val="Arial"/>
        <family val="2"/>
        <charset val="204"/>
      </rPr>
      <t xml:space="preserve">
Гладкий лист RAL 6005 з переробкою в готові вироби - 125м2
Алюмінієві композитні панелі RAL 6007 з переробкою в готові вироби - 10м2
Оцинкована підсистема (кронштейни, кутники, омега-профіль) -135м2
Механічні кріплення та витратні матеріали - 135м2
Влаштування підконсрукцій (враховані всі метизи та кріпильні матеріали) </t>
    </r>
  </si>
  <si>
    <r>
      <t xml:space="preserve">Стеля примфщень прийому та видачі замовлень!
Мінеральна вата IZOVAT 180, щільністю 180 кг/м3, - 50 мм
Мінеральна вата ROOFROCK 30 E 100, щільність 100 кг/м3 - 190 мм
Пароізоляція PARO TOP
Лист вологостійкої багатошарової фанери товщ. 20мм
</t>
    </r>
    <r>
      <rPr>
        <b/>
        <sz val="12"/>
        <rFont val="Arial"/>
        <family val="2"/>
        <charset val="204"/>
      </rPr>
      <t>Приймаються до розгляду інші виробники мінвата із забезпеченням технічних характеристик</t>
    </r>
    <r>
      <rPr>
        <sz val="12"/>
        <rFont val="Arial"/>
        <family val="2"/>
        <charset val="204"/>
      </rPr>
      <t>.
При окремому погодженні. Згідно проекту 06/01-2025-АР3</t>
    </r>
  </si>
  <si>
    <r>
      <rPr>
        <u/>
        <sz val="12"/>
        <rFont val="Arial"/>
        <family val="2"/>
        <charset val="204"/>
      </rPr>
      <t xml:space="preserve">HPL-панелі основного фасаду Trespa "з принтом під натуральну камяну плитку " Gentas "Pietra di Lucerna,               </t>
    </r>
    <r>
      <rPr>
        <b/>
        <u/>
        <sz val="12"/>
        <rFont val="Arial"/>
        <family val="2"/>
        <charset val="204"/>
      </rPr>
      <t>(t= 8 мм)</t>
    </r>
    <r>
      <rPr>
        <u/>
        <sz val="12"/>
        <rFont val="Arial"/>
        <family val="2"/>
        <charset val="204"/>
      </rPr>
      <t xml:space="preserve">, Усього - </t>
    </r>
    <r>
      <rPr>
        <b/>
        <u/>
        <sz val="12"/>
        <rFont val="Arial"/>
        <family val="2"/>
        <charset val="204"/>
      </rPr>
      <t xml:space="preserve">21,5м2  </t>
    </r>
    <r>
      <rPr>
        <sz val="12"/>
        <rFont val="Arial"/>
        <family val="2"/>
        <charset val="204"/>
      </rPr>
      <t xml:space="preserve">Влаштування підконсрукцій - алюмінієвий каркас! 
</t>
    </r>
    <r>
      <rPr>
        <b/>
        <sz val="12"/>
        <rFont val="Arial"/>
        <family val="2"/>
        <charset val="204"/>
      </rPr>
      <t>Ревізійні люки (300x300)</t>
    </r>
    <r>
      <rPr>
        <sz val="12"/>
        <rFont val="Arial"/>
        <family val="2"/>
        <charset val="204"/>
      </rPr>
      <t xml:space="preserve"> - </t>
    </r>
    <r>
      <rPr>
        <b/>
        <sz val="12"/>
        <rFont val="Arial"/>
        <family val="2"/>
        <charset val="204"/>
      </rPr>
      <t>5шт</t>
    </r>
    <r>
      <rPr>
        <sz val="12"/>
        <rFont val="Arial"/>
        <family val="2"/>
        <charset val="204"/>
      </rPr>
      <t xml:space="preserve">. (враховані всі метизи та кріпильні матеріали) </t>
    </r>
  </si>
  <si>
    <r>
      <t xml:space="preserve">Улаштування утеплення цоколю. Екструдований пінополістирол (50мм+50мм) - із підготовкою поверхні 
(сітка пошпакльована клеєм для зовнішніх робіт). Для влаштування підконструкцій під монтаж HPL-панелі основного фасаду.див. поз. №15 ДЦ!  </t>
    </r>
    <r>
      <rPr>
        <b/>
        <sz val="12"/>
        <color rgb="FFFF0000"/>
        <rFont val="Arial"/>
        <family val="2"/>
        <charset val="204"/>
      </rPr>
      <t>При окремому погодженні.</t>
    </r>
  </si>
  <si>
    <r>
      <rPr>
        <u/>
        <sz val="12"/>
        <color rgb="FF000000"/>
        <rFont val="Arial"/>
        <family val="2"/>
        <charset val="204"/>
      </rPr>
      <t xml:space="preserve">HPL-панелі основного фасаду "дерево" Trespa, NW08 Italian Wallnut </t>
    </r>
    <r>
      <rPr>
        <b/>
        <u/>
        <sz val="12"/>
        <color rgb="FF000000"/>
        <rFont val="Arial"/>
        <family val="2"/>
        <charset val="204"/>
      </rPr>
      <t>(t= 8 мм)</t>
    </r>
    <r>
      <rPr>
        <u/>
        <sz val="12"/>
        <color rgb="FF000000"/>
        <rFont val="Arial"/>
        <family val="2"/>
        <charset val="204"/>
      </rPr>
      <t xml:space="preserve"> із влаштування підконсрукцій - алюмінієвий каркас (враховані всі метизи та кріпильні матеріали)! Усього - </t>
    </r>
    <r>
      <rPr>
        <b/>
        <u/>
        <sz val="12"/>
        <color rgb="FF000000"/>
        <rFont val="Arial"/>
        <family val="2"/>
        <charset val="204"/>
      </rPr>
      <t>172м2</t>
    </r>
    <r>
      <rPr>
        <sz val="12"/>
        <color indexed="8"/>
        <rFont val="Arial"/>
        <family val="2"/>
      </rPr>
      <t xml:space="preserve">
  - HPL-панелі "дерево" Trespa (t= 8 мм) - </t>
    </r>
    <r>
      <rPr>
        <b/>
        <sz val="12"/>
        <color rgb="FF000000"/>
        <rFont val="Arial"/>
        <family val="2"/>
        <charset val="204"/>
      </rPr>
      <t xml:space="preserve">85,5м2 </t>
    </r>
    <r>
      <rPr>
        <sz val="12"/>
        <color rgb="FF000000"/>
        <rFont val="Arial"/>
        <family val="2"/>
        <charset val="204"/>
      </rPr>
      <t>- основний фасад!</t>
    </r>
    <r>
      <rPr>
        <sz val="12"/>
        <color indexed="8"/>
        <rFont val="Arial"/>
        <family val="2"/>
      </rPr>
      <t xml:space="preserve">
  - Композитні алюмінієві панелі </t>
    </r>
    <r>
      <rPr>
        <u/>
        <sz val="12"/>
        <color rgb="FF000000"/>
        <rFont val="Arial"/>
        <family val="2"/>
        <charset val="204"/>
      </rPr>
      <t>RAL 7022</t>
    </r>
    <r>
      <rPr>
        <sz val="12"/>
        <color indexed="8"/>
        <rFont val="Arial"/>
        <family val="2"/>
      </rPr>
      <t xml:space="preserve"> (шириною-170мм) - </t>
    </r>
    <r>
      <rPr>
        <b/>
        <sz val="12"/>
        <color rgb="FF000000"/>
        <rFont val="Arial"/>
        <family val="2"/>
        <charset val="204"/>
      </rPr>
      <t>12,25м2</t>
    </r>
    <r>
      <rPr>
        <sz val="12"/>
        <color indexed="8"/>
        <rFont val="Arial"/>
        <family val="2"/>
      </rPr>
      <t xml:space="preserve"> - основний фасад !
  - Композитні алюмінієві панелі </t>
    </r>
    <r>
      <rPr>
        <u/>
        <sz val="12"/>
        <color rgb="FF000000"/>
        <rFont val="Arial"/>
        <family val="2"/>
        <charset val="204"/>
      </rPr>
      <t>RAL 6007</t>
    </r>
    <r>
      <rPr>
        <sz val="12"/>
        <color indexed="8"/>
        <rFont val="Arial"/>
        <family val="2"/>
      </rPr>
      <t xml:space="preserve"> покриття PVDF (t=4мм) - </t>
    </r>
    <r>
      <rPr>
        <b/>
        <sz val="12"/>
        <color rgb="FF000000"/>
        <rFont val="Arial"/>
        <family val="2"/>
        <charset val="204"/>
      </rPr>
      <t>74,25м2</t>
    </r>
    <r>
      <rPr>
        <sz val="12"/>
        <color indexed="8"/>
        <rFont val="Arial"/>
        <family val="2"/>
      </rPr>
      <t xml:space="preserve"> - основний фасад  - за
    елементами металевих пагод та рекламоносії що розміщені на пагодах.</t>
    </r>
  </si>
  <si>
    <r>
      <t xml:space="preserve">Улаштування обшивки стін АКМ </t>
    </r>
    <r>
      <rPr>
        <b/>
        <sz val="12"/>
        <color rgb="FF000000"/>
        <rFont val="Arial"/>
        <family val="2"/>
        <charset val="204"/>
      </rPr>
      <t>( t = 4мм )</t>
    </r>
    <r>
      <rPr>
        <sz val="12"/>
        <color rgb="FF000000"/>
        <rFont val="Arial"/>
        <family val="2"/>
        <charset val="204"/>
      </rPr>
      <t>,</t>
    </r>
    <r>
      <rPr>
        <sz val="12"/>
        <color indexed="8"/>
        <rFont val="Arial"/>
        <family val="2"/>
      </rPr>
      <t xml:space="preserve"> покриттям PVDF, колір </t>
    </r>
    <r>
      <rPr>
        <b/>
        <sz val="12"/>
        <color rgb="FF000000"/>
        <rFont val="Arial"/>
        <family val="2"/>
        <charset val="204"/>
      </rPr>
      <t>RAL 6007</t>
    </r>
    <r>
      <rPr>
        <b/>
        <sz val="14"/>
        <color rgb="FF000000"/>
        <rFont val="Arial"/>
        <family val="2"/>
        <charset val="204"/>
      </rPr>
      <t xml:space="preserve"> - </t>
    </r>
    <r>
      <rPr>
        <b/>
        <u/>
        <sz val="12"/>
        <color rgb="FF000000"/>
        <rFont val="Arial"/>
        <family val="2"/>
        <charset val="204"/>
      </rPr>
      <t>усього 201 м2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Елементи ( Лм1 - Лм18 ) = 176м2 ,в площу враховано накладки ( Нм1; Нм2; Нм3 ) = 25м2.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indexed="8"/>
        <rFont val="Arial"/>
        <family val="2"/>
      </rPr>
      <t xml:space="preserve">(в т.ч. металокаркас - кутник оцинкований 40*40*1.5мм, консоль оцинкована). </t>
    </r>
    <r>
      <rPr>
        <b/>
        <sz val="12"/>
        <color rgb="FF000000"/>
        <rFont val="Arial"/>
        <family val="2"/>
        <charset val="204"/>
      </rPr>
      <t>Врахувати фрезирування.</t>
    </r>
  </si>
  <si>
    <r>
      <t xml:space="preserve">Улаштування обшивки стін АКМ </t>
    </r>
    <r>
      <rPr>
        <b/>
        <sz val="12"/>
        <color rgb="FF000000"/>
        <rFont val="Arial"/>
        <family val="2"/>
        <charset val="204"/>
      </rPr>
      <t>( t = 4мм )</t>
    </r>
    <r>
      <rPr>
        <sz val="12"/>
        <color indexed="8"/>
        <rFont val="Arial"/>
        <family val="2"/>
      </rPr>
      <t xml:space="preserve">, покриттям PVDF, колір </t>
    </r>
    <r>
      <rPr>
        <b/>
        <sz val="12"/>
        <color rgb="FF000000"/>
        <rFont val="Arial"/>
        <family val="2"/>
        <charset val="204"/>
      </rPr>
      <t xml:space="preserve">RAL 9010 - </t>
    </r>
    <r>
      <rPr>
        <b/>
        <u/>
        <sz val="12"/>
        <color rgb="FF000000"/>
        <rFont val="Arial"/>
        <family val="2"/>
        <charset val="204"/>
      </rPr>
      <t>усього 122 м2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Елементи ( Л1 - Л13 ) = 69м2, в площу враховано накладки ( Н1; Н2; Н3 ) = 26м2.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indexed="8"/>
        <rFont val="Arial"/>
        <family val="2"/>
      </rPr>
      <t xml:space="preserve">(в т.ч. металокаркас - кутник оцинкований 40*40*1.5мм, консоль оцинкована). </t>
    </r>
    <r>
      <rPr>
        <b/>
        <sz val="12"/>
        <color rgb="FF000000"/>
        <rFont val="Arial"/>
        <family val="2"/>
        <charset val="204"/>
      </rPr>
      <t>Врахувати фрезирування.</t>
    </r>
  </si>
  <si>
    <r>
      <t xml:space="preserve">Улаштування обшивки стін АКМ </t>
    </r>
    <r>
      <rPr>
        <b/>
        <sz val="12"/>
        <color rgb="FF000000"/>
        <rFont val="Arial"/>
        <family val="2"/>
        <charset val="204"/>
      </rPr>
      <t>( t = 4мм )</t>
    </r>
    <r>
      <rPr>
        <sz val="12"/>
        <color indexed="8"/>
        <rFont val="Arial"/>
        <family val="2"/>
      </rPr>
      <t xml:space="preserve">, покриттям PVDF, колір </t>
    </r>
    <r>
      <rPr>
        <b/>
        <sz val="12"/>
        <color rgb="FF000000"/>
        <rFont val="Arial"/>
        <family val="2"/>
        <charset val="204"/>
      </rPr>
      <t xml:space="preserve">RAL 8003 - </t>
    </r>
    <r>
      <rPr>
        <b/>
        <u/>
        <sz val="12"/>
        <color rgb="FF000000"/>
        <rFont val="Arial"/>
        <family val="2"/>
        <charset val="204"/>
      </rPr>
      <t>усього 216 м2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Елементи ( Лр1 - Лр14 ) = 184м2 , в площу враховано накладки ( Нр1 та Нр2 ) = 32м2.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indexed="8"/>
        <rFont val="Arial"/>
        <family val="2"/>
      </rPr>
      <t xml:space="preserve">(в т.ч. металокаркас - кутник оцинкований 40*40*1.5мм, консоль оцинкована). </t>
    </r>
    <r>
      <rPr>
        <b/>
        <sz val="12"/>
        <color rgb="FF000000"/>
        <rFont val="Arial"/>
        <family val="2"/>
        <charset val="204"/>
      </rPr>
      <t>Врахувати фрезирування.</t>
    </r>
  </si>
  <si>
    <r>
      <t>Улаштування утеплення будівлі. Утеплювач (SUPERROCK (ROCKWOOL) - 100 мм +
WENTIROCK+ (ROCKWOOL) - 50 мм) + Вітробар'єр з комплектуючим характеристики згідно РД. 
Монтаж оцинкованої зварної</t>
    </r>
    <r>
      <rPr>
        <u/>
        <sz val="12"/>
        <rFont val="Arial"/>
        <family val="2"/>
        <charset val="204"/>
      </rPr>
      <t xml:space="preserve"> </t>
    </r>
    <r>
      <rPr>
        <b/>
        <u/>
        <sz val="12"/>
        <rFont val="Arial"/>
        <family val="2"/>
        <charset val="204"/>
      </rPr>
      <t>сітки від гризунів</t>
    </r>
    <r>
      <rPr>
        <sz val="12"/>
        <rFont val="Arial"/>
        <family val="2"/>
        <charset val="204"/>
      </rPr>
      <t xml:space="preserve"> під навісним фасадом по периметру цоколя.
</t>
    </r>
    <r>
      <rPr>
        <b/>
        <sz val="12"/>
        <rFont val="Arial"/>
        <family val="2"/>
        <charset val="204"/>
      </rPr>
      <t>Приймаються до розгляду інші виробники мінвата із забезпеченням технічних характеристик</t>
    </r>
    <r>
      <rPr>
        <sz val="12"/>
        <rFont val="Arial"/>
        <family val="2"/>
        <charset val="204"/>
      </rPr>
      <t xml:space="preserve">. 
</t>
    </r>
    <r>
      <rPr>
        <b/>
        <sz val="12"/>
        <color rgb="FFFF0000"/>
        <rFont val="Arial"/>
        <family val="2"/>
        <charset val="204"/>
      </rPr>
      <t>При окремому погодженні замовника.</t>
    </r>
    <r>
      <rPr>
        <sz val="12"/>
        <rFont val="Arial"/>
        <family val="2"/>
        <charset val="204"/>
      </rPr>
      <t xml:space="preserve"> </t>
    </r>
    <r>
      <rPr>
        <sz val="12"/>
        <color rgb="FFFF0000"/>
        <rFont val="Arial"/>
        <family val="2"/>
        <charset val="204"/>
      </rPr>
      <t>(прописується на стадії розрахунку)</t>
    </r>
  </si>
  <si>
    <r>
      <t xml:space="preserve">Улаштування цоколю. </t>
    </r>
    <r>
      <rPr>
        <b/>
        <sz val="12"/>
        <color rgb="FF000000"/>
        <rFont val="Arial"/>
        <family val="2"/>
        <charset val="204"/>
      </rPr>
      <t>HPL</t>
    </r>
    <r>
      <rPr>
        <sz val="12"/>
        <color indexed="8"/>
        <rFont val="Arial"/>
        <family val="2"/>
        <charset val="204"/>
      </rPr>
      <t xml:space="preserve">-панель </t>
    </r>
    <r>
      <rPr>
        <b/>
        <sz val="12"/>
        <color rgb="FF000000"/>
        <rFont val="Arial"/>
        <family val="2"/>
        <charset val="204"/>
      </rPr>
      <t>RAL7022</t>
    </r>
    <r>
      <rPr>
        <sz val="12"/>
        <color indexed="8"/>
        <rFont val="Arial"/>
        <family val="2"/>
        <charset val="204"/>
      </rPr>
      <t xml:space="preserve"> із влаштування підконсрукцій - алюмінієвий каркас (враховані всі метизи та кріпильні матеріали) </t>
    </r>
    <r>
      <rPr>
        <b/>
        <sz val="12"/>
        <color rgb="FF000000"/>
        <rFont val="Arial"/>
        <family val="2"/>
        <charset val="204"/>
      </rPr>
      <t>Врахувати фрезирування.</t>
    </r>
  </si>
  <si>
    <t>не менше 5 років</t>
  </si>
  <si>
    <t>не менше 10 днів</t>
  </si>
  <si>
    <t>рекомендовано не більше 30%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</si>
</sst>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р_._-;\-* #,##0.00_р_._-;_-* &quot;-&quot;??_р_._-;_-@_-"/>
    <numFmt numFmtId="165" formatCode="#,##0.0"/>
    <numFmt numFmtId="166" formatCode="#,##0.0000"/>
    <numFmt numFmtId="167" formatCode="0.0"/>
  </numFmts>
  <fonts count="45">
    <font>
      <sz val="11"/>
      <color theme="1"/>
      <name val="Calibri"/>
      <family val="2"/>
      <charset val="204"/>
      <scheme val="minor"/>
    </font>
    <font>
      <sz val="10"/>
      <name val="Arial Cyr"/>
      <family val="2"/>
      <charset val="204"/>
    </font>
    <font>
      <sz val="8"/>
      <name val="Arial"/>
      <family val="2"/>
      <charset val="1"/>
    </font>
    <font>
      <sz val="8"/>
      <name val="Calibri"/>
      <family val="2"/>
      <charset val="204"/>
      <scheme val="minor"/>
    </font>
    <font>
      <sz val="8"/>
      <name val="Arial"/>
      <family val="2"/>
      <charset val="204"/>
    </font>
    <font>
      <sz val="14"/>
      <name val="Arial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3"/>
      <name val="Times New Roman"/>
      <family val="1"/>
      <charset val="204"/>
    </font>
    <font>
      <sz val="13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Arial"/>
      <family val="2"/>
      <charset val="204"/>
    </font>
    <font>
      <sz val="12"/>
      <name val="Arial"/>
      <family val="2"/>
      <charset val="204"/>
    </font>
    <font>
      <sz val="12"/>
      <color indexed="8"/>
      <name val="Arial"/>
      <family val="2"/>
    </font>
    <font>
      <sz val="12"/>
      <color indexed="8"/>
      <name val="Arial"/>
      <family val="2"/>
      <charset val="204"/>
    </font>
    <font>
      <sz val="12"/>
      <color rgb="FF000000"/>
      <name val="Arial"/>
      <family val="2"/>
      <charset val="204"/>
    </font>
    <font>
      <b/>
      <sz val="16"/>
      <name val="Times New Roman"/>
      <family val="1"/>
      <charset val="204"/>
    </font>
    <font>
      <b/>
      <sz val="10"/>
      <color theme="1"/>
      <name val="Calibri"/>
      <family val="2"/>
      <charset val="204"/>
      <scheme val="minor"/>
    </font>
    <font>
      <b/>
      <sz val="12"/>
      <color rgb="FF000000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Times New "/>
      <charset val="204"/>
    </font>
    <font>
      <b/>
      <sz val="14"/>
      <name val="Times New "/>
    </font>
    <font>
      <sz val="14"/>
      <color theme="0"/>
      <name val="Times New Roman"/>
      <family val="1"/>
      <charset val="204"/>
    </font>
    <font>
      <b/>
      <sz val="13"/>
      <color theme="0"/>
      <name val="Times New Roman"/>
      <family val="1"/>
      <charset val="204"/>
    </font>
    <font>
      <sz val="13"/>
      <color theme="0"/>
      <name val="Times New Roman"/>
      <family val="1"/>
      <charset val="204"/>
    </font>
    <font>
      <sz val="11"/>
      <color theme="0"/>
      <name val="Times New Roman"/>
      <family val="1"/>
      <charset val="204"/>
    </font>
    <font>
      <sz val="14"/>
      <color theme="0"/>
      <name val="Arial"/>
      <family val="2"/>
      <charset val="204"/>
    </font>
    <font>
      <b/>
      <sz val="20"/>
      <name val="Times New Roman"/>
      <family val="1"/>
      <charset val="204"/>
    </font>
    <font>
      <sz val="8"/>
      <color indexed="8"/>
      <name val="Arial"/>
      <family val="2"/>
      <charset val="204"/>
    </font>
    <font>
      <b/>
      <sz val="10"/>
      <name val="Arial"/>
      <family val="2"/>
      <charset val="204"/>
    </font>
    <font>
      <sz val="9"/>
      <name val="Verdana"/>
      <family val="2"/>
      <charset val="204"/>
    </font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b/>
      <sz val="12"/>
      <name val="Verdana"/>
      <family val="2"/>
      <charset val="204"/>
    </font>
    <font>
      <b/>
      <sz val="12"/>
      <color rgb="FFFF0000"/>
      <name val="Arial"/>
      <family val="2"/>
      <charset val="204"/>
    </font>
    <font>
      <u/>
      <sz val="12"/>
      <color rgb="FF000000"/>
      <name val="Arial"/>
      <family val="2"/>
      <charset val="204"/>
    </font>
    <font>
      <b/>
      <u/>
      <sz val="12"/>
      <color rgb="FF000000"/>
      <name val="Arial"/>
      <family val="2"/>
      <charset val="204"/>
    </font>
    <font>
      <u/>
      <sz val="12"/>
      <name val="Arial"/>
      <family val="2"/>
      <charset val="204"/>
    </font>
    <font>
      <b/>
      <u/>
      <sz val="12"/>
      <name val="Arial"/>
      <family val="2"/>
      <charset val="204"/>
    </font>
    <font>
      <sz val="12"/>
      <name val="Times New "/>
      <charset val="204"/>
    </font>
    <font>
      <b/>
      <sz val="14"/>
      <color rgb="FF000000"/>
      <name val="Arial"/>
      <family val="2"/>
      <charset val="204"/>
    </font>
    <font>
      <b/>
      <sz val="10"/>
      <name val="Times New Roman"/>
      <family val="1"/>
      <charset val="204"/>
    </font>
    <font>
      <sz val="12"/>
      <color rgb="FFFF0000"/>
      <name val="Arial"/>
      <family val="2"/>
      <charset val="204"/>
    </font>
    <font>
      <b/>
      <sz val="10"/>
      <color indexed="8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9.9978637043366805E-2"/>
        <bgColor indexed="5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164" fontId="2" fillId="0" borderId="0"/>
    <xf numFmtId="0" fontId="4" fillId="0" borderId="0">
      <alignment horizontal="left"/>
    </xf>
    <xf numFmtId="0" fontId="1" fillId="0" borderId="0"/>
    <xf numFmtId="0" fontId="11" fillId="0" borderId="0"/>
    <xf numFmtId="0" fontId="31" fillId="0" borderId="0"/>
  </cellStyleXfs>
  <cellXfs count="109">
    <xf numFmtId="0" fontId="0" fillId="0" borderId="0" xfId="0"/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0" fontId="7" fillId="0" borderId="0" xfId="0" applyFont="1"/>
    <xf numFmtId="0" fontId="7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2" fontId="8" fillId="0" borderId="3" xfId="0" applyNumberFormat="1" applyFont="1" applyBorder="1" applyAlignment="1">
      <alignment horizontal="center" vertical="center" wrapText="1"/>
    </xf>
    <xf numFmtId="2" fontId="9" fillId="0" borderId="3" xfId="0" applyNumberFormat="1" applyFont="1" applyBorder="1" applyAlignment="1">
      <alignment horizontal="center" vertical="center"/>
    </xf>
    <xf numFmtId="2" fontId="9" fillId="0" borderId="3" xfId="0" applyNumberFormat="1" applyFont="1" applyBorder="1" applyAlignment="1">
      <alignment horizontal="left" vertical="center" wrapText="1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 vertical="center"/>
    </xf>
    <xf numFmtId="2" fontId="10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3" applyFont="1" applyAlignment="1">
      <alignment horizontal="right" wrapText="1"/>
    </xf>
    <xf numFmtId="2" fontId="7" fillId="0" borderId="0" xfId="0" applyNumberFormat="1" applyFont="1" applyAlignment="1">
      <alignment horizontal="center" vertical="center"/>
    </xf>
    <xf numFmtId="4" fontId="7" fillId="0" borderId="0" xfId="0" applyNumberFormat="1" applyFont="1" applyAlignment="1">
      <alignment horizontal="center" vertical="center"/>
    </xf>
    <xf numFmtId="4" fontId="7" fillId="0" borderId="0" xfId="0" applyNumberFormat="1" applyFont="1"/>
    <xf numFmtId="0" fontId="7" fillId="0" borderId="2" xfId="0" applyFont="1" applyBorder="1" applyAlignment="1">
      <alignment horizontal="left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7" fillId="0" borderId="0" xfId="4" applyFont="1" applyAlignment="1">
      <alignment horizontal="right" vertical="center"/>
    </xf>
    <xf numFmtId="0" fontId="7" fillId="0" borderId="0" xfId="4" applyFont="1" applyAlignment="1">
      <alignment vertical="center" wrapText="1"/>
    </xf>
    <xf numFmtId="0" fontId="6" fillId="0" borderId="0" xfId="0" applyFont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3" fontId="7" fillId="0" borderId="0" xfId="0" applyNumberFormat="1" applyFont="1" applyAlignment="1">
      <alignment horizontal="right" vertical="center"/>
    </xf>
    <xf numFmtId="4" fontId="7" fillId="0" borderId="0" xfId="0" applyNumberFormat="1" applyFont="1" applyAlignment="1">
      <alignment horizontal="right" vertical="center"/>
    </xf>
    <xf numFmtId="2" fontId="7" fillId="0" borderId="0" xfId="0" applyNumberFormat="1" applyFont="1" applyAlignment="1">
      <alignment horizontal="left" wrapText="1"/>
    </xf>
    <xf numFmtId="0" fontId="13" fillId="2" borderId="3" xfId="0" applyFont="1" applyFill="1" applyBorder="1" applyAlignment="1">
      <alignment horizontal="left" vertical="center" wrapText="1"/>
    </xf>
    <xf numFmtId="0" fontId="12" fillId="2" borderId="3" xfId="5" applyFont="1" applyFill="1" applyBorder="1" applyAlignment="1">
      <alignment horizontal="left" vertical="center" wrapText="1"/>
    </xf>
    <xf numFmtId="0" fontId="14" fillId="2" borderId="3" xfId="0" applyFont="1" applyFill="1" applyBorder="1" applyAlignment="1">
      <alignment horizontal="left" vertical="center" wrapText="1"/>
    </xf>
    <xf numFmtId="0" fontId="12" fillId="0" borderId="3" xfId="5" applyFont="1" applyBorder="1" applyAlignment="1">
      <alignment horizontal="left" vertical="center" wrapText="1"/>
    </xf>
    <xf numFmtId="0" fontId="22" fillId="0" borderId="0" xfId="4" applyFont="1" applyAlignment="1">
      <alignment vertical="center" wrapText="1"/>
    </xf>
    <xf numFmtId="0" fontId="22" fillId="0" borderId="0" xfId="0" applyFont="1" applyAlignment="1">
      <alignment horizontal="left"/>
    </xf>
    <xf numFmtId="0" fontId="22" fillId="0" borderId="0" xfId="0" applyFont="1"/>
    <xf numFmtId="0" fontId="23" fillId="0" borderId="0" xfId="0" applyFont="1"/>
    <xf numFmtId="0" fontId="24" fillId="0" borderId="0" xfId="0" applyFont="1" applyAlignment="1">
      <alignment horizontal="left"/>
    </xf>
    <xf numFmtId="2" fontId="25" fillId="0" borderId="0" xfId="0" applyNumberFormat="1" applyFont="1" applyAlignment="1">
      <alignment horizontal="center" vertical="center"/>
    </xf>
    <xf numFmtId="0" fontId="25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0" fontId="27" fillId="0" borderId="3" xfId="0" applyFont="1" applyBorder="1" applyAlignment="1">
      <alignment horizontal="center" vertical="center" wrapText="1"/>
    </xf>
    <xf numFmtId="0" fontId="30" fillId="0" borderId="0" xfId="0" applyFont="1" applyAlignment="1">
      <alignment vertical="center"/>
    </xf>
    <xf numFmtId="0" fontId="28" fillId="3" borderId="3" xfId="6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14" fillId="0" borderId="3" xfId="0" applyFont="1" applyBorder="1" applyAlignment="1">
      <alignment vertical="center" wrapText="1"/>
    </xf>
    <xf numFmtId="4" fontId="33" fillId="0" borderId="0" xfId="0" applyNumberFormat="1" applyFont="1" applyAlignment="1">
      <alignment horizontal="left"/>
    </xf>
    <xf numFmtId="166" fontId="7" fillId="0" borderId="0" xfId="0" applyNumberFormat="1" applyFont="1"/>
    <xf numFmtId="0" fontId="32" fillId="0" borderId="0" xfId="0" applyFont="1" applyAlignment="1">
      <alignment vertical="top" wrapText="1"/>
    </xf>
    <xf numFmtId="0" fontId="32" fillId="0" borderId="0" xfId="0" applyFont="1"/>
    <xf numFmtId="0" fontId="14" fillId="0" borderId="3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center" vertical="center" wrapText="1"/>
    </xf>
    <xf numFmtId="4" fontId="8" fillId="0" borderId="9" xfId="0" applyNumberFormat="1" applyFont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4" fontId="7" fillId="0" borderId="0" xfId="0" applyNumberFormat="1" applyFont="1" applyAlignment="1">
      <alignment vertical="center"/>
    </xf>
    <xf numFmtId="2" fontId="7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vertical="center" wrapText="1"/>
    </xf>
    <xf numFmtId="1" fontId="16" fillId="2" borderId="8" xfId="0" applyNumberFormat="1" applyFont="1" applyFill="1" applyBorder="1" applyAlignment="1">
      <alignment horizontal="center" vertical="center" wrapText="1"/>
    </xf>
    <xf numFmtId="0" fontId="16" fillId="2" borderId="8" xfId="0" applyFont="1" applyFill="1" applyBorder="1" applyAlignment="1">
      <alignment horizontal="center" vertical="center"/>
    </xf>
    <xf numFmtId="4" fontId="40" fillId="3" borderId="3" xfId="0" applyNumberFormat="1" applyFont="1" applyFill="1" applyBorder="1" applyAlignment="1">
      <alignment horizontal="center" vertical="center"/>
    </xf>
    <xf numFmtId="4" fontId="40" fillId="0" borderId="9" xfId="0" applyNumberFormat="1" applyFont="1" applyBorder="1" applyAlignment="1">
      <alignment horizontal="center" vertical="center"/>
    </xf>
    <xf numFmtId="4" fontId="32" fillId="0" borderId="3" xfId="0" applyNumberFormat="1" applyFont="1" applyBorder="1" applyAlignment="1">
      <alignment horizontal="center" vertical="center"/>
    </xf>
    <xf numFmtId="4" fontId="32" fillId="0" borderId="9" xfId="0" applyNumberFormat="1" applyFont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2" fontId="6" fillId="2" borderId="11" xfId="0" applyNumberFormat="1" applyFont="1" applyFill="1" applyBorder="1" applyAlignment="1">
      <alignment horizontal="center" vertical="center"/>
    </xf>
    <xf numFmtId="4" fontId="6" fillId="2" borderId="11" xfId="0" applyNumberFormat="1" applyFont="1" applyFill="1" applyBorder="1" applyAlignment="1">
      <alignment horizontal="center" vertical="center"/>
    </xf>
    <xf numFmtId="2" fontId="6" fillId="2" borderId="3" xfId="0" applyNumberFormat="1" applyFont="1" applyFill="1" applyBorder="1" applyAlignment="1">
      <alignment vertical="center" wrapText="1"/>
    </xf>
    <xf numFmtId="0" fontId="8" fillId="2" borderId="3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2" fontId="7" fillId="0" borderId="3" xfId="0" applyNumberFormat="1" applyFont="1" applyBorder="1" applyAlignment="1">
      <alignment horizontal="left" vertical="center" wrapText="1"/>
    </xf>
    <xf numFmtId="4" fontId="6" fillId="6" borderId="9" xfId="0" applyNumberFormat="1" applyFont="1" applyFill="1" applyBorder="1" applyAlignment="1">
      <alignment horizontal="center" vertical="center"/>
    </xf>
    <xf numFmtId="4" fontId="6" fillId="6" borderId="12" xfId="0" applyNumberFormat="1" applyFont="1" applyFill="1" applyBorder="1" applyAlignment="1">
      <alignment horizontal="center" vertical="center"/>
    </xf>
    <xf numFmtId="165" fontId="8" fillId="2" borderId="3" xfId="0" applyNumberFormat="1" applyFont="1" applyFill="1" applyBorder="1" applyAlignment="1">
      <alignment horizontal="center" vertical="center"/>
    </xf>
    <xf numFmtId="165" fontId="20" fillId="2" borderId="3" xfId="0" applyNumberFormat="1" applyFont="1" applyFill="1" applyBorder="1" applyAlignment="1">
      <alignment horizontal="center" vertical="center"/>
    </xf>
    <xf numFmtId="167" fontId="20" fillId="2" borderId="3" xfId="0" applyNumberFormat="1" applyFont="1" applyFill="1" applyBorder="1" applyAlignment="1">
      <alignment horizontal="center" vertical="center"/>
    </xf>
    <xf numFmtId="0" fontId="20" fillId="2" borderId="3" xfId="0" applyFont="1" applyFill="1" applyBorder="1" applyAlignment="1">
      <alignment horizontal="center" vertical="center"/>
    </xf>
    <xf numFmtId="4" fontId="20" fillId="2" borderId="3" xfId="0" applyNumberFormat="1" applyFont="1" applyFill="1" applyBorder="1" applyAlignment="1">
      <alignment horizontal="center" vertical="center"/>
    </xf>
    <xf numFmtId="165" fontId="21" fillId="2" borderId="3" xfId="0" applyNumberFormat="1" applyFont="1" applyFill="1" applyBorder="1" applyAlignment="1">
      <alignment horizontal="center" vertical="center"/>
    </xf>
    <xf numFmtId="167" fontId="20" fillId="2" borderId="3" xfId="5" applyNumberFormat="1" applyFont="1" applyFill="1" applyBorder="1" applyAlignment="1">
      <alignment horizontal="center" vertical="center" wrapText="1"/>
    </xf>
    <xf numFmtId="2" fontId="20" fillId="2" borderId="3" xfId="5" applyNumberFormat="1" applyFont="1" applyFill="1" applyBorder="1" applyAlignment="1">
      <alignment horizontal="center" vertical="center" wrapText="1"/>
    </xf>
    <xf numFmtId="2" fontId="6" fillId="6" borderId="3" xfId="0" applyNumberFormat="1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44" fillId="0" borderId="0" xfId="4" applyFont="1" applyAlignment="1">
      <alignment horizontal="right" vertical="center"/>
    </xf>
    <xf numFmtId="0" fontId="44" fillId="0" borderId="0" xfId="4" applyFont="1" applyAlignment="1">
      <alignment horizontal="right" vertical="center" wrapText="1"/>
    </xf>
    <xf numFmtId="0" fontId="44" fillId="0" borderId="0" xfId="4" applyFont="1" applyAlignment="1">
      <alignment horizontal="left" vertical="center"/>
    </xf>
    <xf numFmtId="0" fontId="42" fillId="0" borderId="7" xfId="0" applyFont="1" applyBorder="1" applyAlignment="1">
      <alignment horizontal="center" vertical="center" wrapText="1"/>
    </xf>
    <xf numFmtId="0" fontId="42" fillId="0" borderId="0" xfId="0" applyFont="1" applyAlignment="1">
      <alignment horizontal="center" vertical="center" wrapText="1"/>
    </xf>
    <xf numFmtId="2" fontId="32" fillId="0" borderId="0" xfId="0" applyNumberFormat="1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16" fillId="6" borderId="4" xfId="0" applyFont="1" applyFill="1" applyBorder="1" applyAlignment="1">
      <alignment horizontal="center" vertical="center" wrapText="1"/>
    </xf>
    <xf numFmtId="0" fontId="16" fillId="6" borderId="5" xfId="0" applyFont="1" applyFill="1" applyBorder="1" applyAlignment="1">
      <alignment horizontal="center" vertical="center"/>
    </xf>
    <xf numFmtId="0" fontId="16" fillId="6" borderId="6" xfId="0" applyFont="1" applyFill="1" applyBorder="1" applyAlignment="1">
      <alignment horizontal="center" vertical="center"/>
    </xf>
    <xf numFmtId="2" fontId="7" fillId="0" borderId="0" xfId="0" applyNumberFormat="1" applyFont="1" applyAlignment="1">
      <alignment horizontal="left" vertical="center" wrapText="1"/>
    </xf>
    <xf numFmtId="0" fontId="34" fillId="0" borderId="0" xfId="0" applyFont="1" applyAlignment="1">
      <alignment horizontal="center" vertical="center" wrapText="1"/>
    </xf>
    <xf numFmtId="0" fontId="34" fillId="0" borderId="0" xfId="0" applyFont="1" applyAlignment="1">
      <alignment horizontal="center" vertical="center"/>
    </xf>
    <xf numFmtId="0" fontId="17" fillId="5" borderId="13" xfId="0" applyFont="1" applyFill="1" applyBorder="1" applyAlignment="1" applyProtection="1">
      <alignment horizontal="center"/>
      <protection locked="0"/>
    </xf>
    <xf numFmtId="0" fontId="17" fillId="5" borderId="14" xfId="0" applyFont="1" applyFill="1" applyBorder="1" applyAlignment="1" applyProtection="1">
      <alignment horizontal="center"/>
      <protection locked="0"/>
    </xf>
    <xf numFmtId="0" fontId="17" fillId="5" borderId="13" xfId="0" applyFont="1" applyFill="1" applyBorder="1" applyAlignment="1" applyProtection="1">
      <alignment horizontal="center" wrapText="1"/>
      <protection locked="0"/>
    </xf>
    <xf numFmtId="0" fontId="17" fillId="5" borderId="14" xfId="0" applyFont="1" applyFill="1" applyBorder="1" applyAlignment="1" applyProtection="1">
      <alignment horizontal="center" wrapText="1"/>
      <protection locked="0"/>
    </xf>
    <xf numFmtId="0" fontId="29" fillId="4" borderId="3" xfId="4" applyFont="1" applyFill="1" applyBorder="1" applyAlignment="1">
      <alignment horizontal="center"/>
    </xf>
    <xf numFmtId="49" fontId="29" fillId="4" borderId="3" xfId="4" applyNumberFormat="1" applyFont="1" applyFill="1" applyBorder="1" applyAlignment="1">
      <alignment horizontal="center" wrapText="1"/>
    </xf>
    <xf numFmtId="0" fontId="6" fillId="2" borderId="8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</cellXfs>
  <cellStyles count="7">
    <cellStyle name="Excel Built-in Normal" xfId="1" xr:uid="{00000000-0005-0000-0000-000000000000}"/>
    <cellStyle name="Normal_ABC format V5_Template ABC YKO" xfId="5" xr:uid="{11E34A60-0149-42CE-BAC2-2470717C907D}"/>
    <cellStyle name="TableStyleLight1" xfId="2" xr:uid="{00000000-0005-0000-0000-000001000000}"/>
    <cellStyle name="TableStyleLight1 2" xfId="4" xr:uid="{00000000-0005-0000-0000-000002000000}"/>
    <cellStyle name="Звичайний" xfId="0" builtinId="0"/>
    <cellStyle name="Звичайний 3 3" xfId="6" xr:uid="{96A03151-4E8C-46BA-AF61-083EF07950F3}"/>
    <cellStyle name="Обычный 3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J52"/>
  <sheetViews>
    <sheetView tabSelected="1" view="pageBreakPreview" zoomScale="70" zoomScaleNormal="80" zoomScaleSheetLayoutView="70" workbookViewId="0">
      <pane xSplit="2" topLeftCell="C1" activePane="topRight" state="frozen"/>
      <selection pane="topRight" activeCell="C15" sqref="C15"/>
    </sheetView>
  </sheetViews>
  <sheetFormatPr defaultRowHeight="18"/>
  <cols>
    <col min="1" max="1" width="9.140625" style="1"/>
    <col min="2" max="2" width="17.28515625" style="2" customWidth="1"/>
    <col min="3" max="3" width="119" style="1" customWidth="1"/>
    <col min="4" max="4" width="11.7109375" style="3" customWidth="1"/>
    <col min="5" max="5" width="13.140625" style="3" customWidth="1"/>
    <col min="6" max="6" width="16.5703125" style="3" customWidth="1"/>
    <col min="7" max="7" width="14.28515625" style="3" customWidth="1"/>
    <col min="8" max="8" width="19" style="4" customWidth="1"/>
    <col min="9" max="9" width="14.7109375" style="42" customWidth="1"/>
    <col min="10" max="10" width="13.42578125" style="42" customWidth="1"/>
    <col min="11" max="186" width="9.140625" style="1"/>
    <col min="187" max="187" width="2.140625" style="1" customWidth="1"/>
    <col min="188" max="188" width="4.42578125" style="1" customWidth="1"/>
    <col min="189" max="189" width="86" style="1" customWidth="1"/>
    <col min="190" max="190" width="10.42578125" style="1" customWidth="1"/>
    <col min="191" max="191" width="11" style="1" customWidth="1"/>
    <col min="192" max="192" width="0" style="1" hidden="1" customWidth="1"/>
    <col min="193" max="193" width="14.28515625" style="1" customWidth="1"/>
    <col min="194" max="194" width="15.140625" style="1" customWidth="1"/>
    <col min="195" max="195" width="15.85546875" style="1" customWidth="1"/>
    <col min="196" max="196" width="20.7109375" style="1" customWidth="1"/>
    <col min="197" max="197" width="14.140625" style="1" customWidth="1"/>
    <col min="198" max="442" width="9.140625" style="1"/>
    <col min="443" max="443" width="2.140625" style="1" customWidth="1"/>
    <col min="444" max="444" width="4.42578125" style="1" customWidth="1"/>
    <col min="445" max="445" width="86" style="1" customWidth="1"/>
    <col min="446" max="446" width="10.42578125" style="1" customWidth="1"/>
    <col min="447" max="447" width="11" style="1" customWidth="1"/>
    <col min="448" max="448" width="0" style="1" hidden="1" customWidth="1"/>
    <col min="449" max="449" width="14.28515625" style="1" customWidth="1"/>
    <col min="450" max="450" width="15.140625" style="1" customWidth="1"/>
    <col min="451" max="451" width="15.85546875" style="1" customWidth="1"/>
    <col min="452" max="452" width="20.7109375" style="1" customWidth="1"/>
    <col min="453" max="453" width="14.140625" style="1" customWidth="1"/>
    <col min="454" max="698" width="9.140625" style="1"/>
    <col min="699" max="699" width="2.140625" style="1" customWidth="1"/>
    <col min="700" max="700" width="4.42578125" style="1" customWidth="1"/>
    <col min="701" max="701" width="86" style="1" customWidth="1"/>
    <col min="702" max="702" width="10.42578125" style="1" customWidth="1"/>
    <col min="703" max="703" width="11" style="1" customWidth="1"/>
    <col min="704" max="704" width="0" style="1" hidden="1" customWidth="1"/>
    <col min="705" max="705" width="14.28515625" style="1" customWidth="1"/>
    <col min="706" max="706" width="15.140625" style="1" customWidth="1"/>
    <col min="707" max="707" width="15.85546875" style="1" customWidth="1"/>
    <col min="708" max="708" width="20.7109375" style="1" customWidth="1"/>
    <col min="709" max="709" width="14.140625" style="1" customWidth="1"/>
    <col min="710" max="954" width="9.140625" style="1"/>
    <col min="955" max="955" width="2.140625" style="1" customWidth="1"/>
    <col min="956" max="956" width="4.42578125" style="1" customWidth="1"/>
    <col min="957" max="957" width="86" style="1" customWidth="1"/>
    <col min="958" max="958" width="10.42578125" style="1" customWidth="1"/>
    <col min="959" max="959" width="11" style="1" customWidth="1"/>
    <col min="960" max="960" width="0" style="1" hidden="1" customWidth="1"/>
    <col min="961" max="961" width="14.28515625" style="1" customWidth="1"/>
    <col min="962" max="962" width="15.140625" style="1" customWidth="1"/>
    <col min="963" max="963" width="15.85546875" style="1" customWidth="1"/>
    <col min="964" max="964" width="20.7109375" style="1" customWidth="1"/>
    <col min="965" max="965" width="14.140625" style="1" customWidth="1"/>
    <col min="966" max="1210" width="9.140625" style="1"/>
    <col min="1211" max="1211" width="2.140625" style="1" customWidth="1"/>
    <col min="1212" max="1212" width="4.42578125" style="1" customWidth="1"/>
    <col min="1213" max="1213" width="86" style="1" customWidth="1"/>
    <col min="1214" max="1214" width="10.42578125" style="1" customWidth="1"/>
    <col min="1215" max="1215" width="11" style="1" customWidth="1"/>
    <col min="1216" max="1216" width="0" style="1" hidden="1" customWidth="1"/>
    <col min="1217" max="1217" width="14.28515625" style="1" customWidth="1"/>
    <col min="1218" max="1218" width="15.140625" style="1" customWidth="1"/>
    <col min="1219" max="1219" width="15.85546875" style="1" customWidth="1"/>
    <col min="1220" max="1220" width="20.7109375" style="1" customWidth="1"/>
    <col min="1221" max="1221" width="14.140625" style="1" customWidth="1"/>
    <col min="1222" max="1466" width="9.140625" style="1"/>
    <col min="1467" max="1467" width="2.140625" style="1" customWidth="1"/>
    <col min="1468" max="1468" width="4.42578125" style="1" customWidth="1"/>
    <col min="1469" max="1469" width="86" style="1" customWidth="1"/>
    <col min="1470" max="1470" width="10.42578125" style="1" customWidth="1"/>
    <col min="1471" max="1471" width="11" style="1" customWidth="1"/>
    <col min="1472" max="1472" width="0" style="1" hidden="1" customWidth="1"/>
    <col min="1473" max="1473" width="14.28515625" style="1" customWidth="1"/>
    <col min="1474" max="1474" width="15.140625" style="1" customWidth="1"/>
    <col min="1475" max="1475" width="15.85546875" style="1" customWidth="1"/>
    <col min="1476" max="1476" width="20.7109375" style="1" customWidth="1"/>
    <col min="1477" max="1477" width="14.140625" style="1" customWidth="1"/>
    <col min="1478" max="1722" width="9.140625" style="1"/>
    <col min="1723" max="1723" width="2.140625" style="1" customWidth="1"/>
    <col min="1724" max="1724" width="4.42578125" style="1" customWidth="1"/>
    <col min="1725" max="1725" width="86" style="1" customWidth="1"/>
    <col min="1726" max="1726" width="10.42578125" style="1" customWidth="1"/>
    <col min="1727" max="1727" width="11" style="1" customWidth="1"/>
    <col min="1728" max="1728" width="0" style="1" hidden="1" customWidth="1"/>
    <col min="1729" max="1729" width="14.28515625" style="1" customWidth="1"/>
    <col min="1730" max="1730" width="15.140625" style="1" customWidth="1"/>
    <col min="1731" max="1731" width="15.85546875" style="1" customWidth="1"/>
    <col min="1732" max="1732" width="20.7109375" style="1" customWidth="1"/>
    <col min="1733" max="1733" width="14.140625" style="1" customWidth="1"/>
    <col min="1734" max="1978" width="9.140625" style="1"/>
    <col min="1979" max="1979" width="2.140625" style="1" customWidth="1"/>
    <col min="1980" max="1980" width="4.42578125" style="1" customWidth="1"/>
    <col min="1981" max="1981" width="86" style="1" customWidth="1"/>
    <col min="1982" max="1982" width="10.42578125" style="1" customWidth="1"/>
    <col min="1983" max="1983" width="11" style="1" customWidth="1"/>
    <col min="1984" max="1984" width="0" style="1" hidden="1" customWidth="1"/>
    <col min="1985" max="1985" width="14.28515625" style="1" customWidth="1"/>
    <col min="1986" max="1986" width="15.140625" style="1" customWidth="1"/>
    <col min="1987" max="1987" width="15.85546875" style="1" customWidth="1"/>
    <col min="1988" max="1988" width="20.7109375" style="1" customWidth="1"/>
    <col min="1989" max="1989" width="14.140625" style="1" customWidth="1"/>
    <col min="1990" max="2234" width="9.140625" style="1"/>
    <col min="2235" max="2235" width="2.140625" style="1" customWidth="1"/>
    <col min="2236" max="2236" width="4.42578125" style="1" customWidth="1"/>
    <col min="2237" max="2237" width="86" style="1" customWidth="1"/>
    <col min="2238" max="2238" width="10.42578125" style="1" customWidth="1"/>
    <col min="2239" max="2239" width="11" style="1" customWidth="1"/>
    <col min="2240" max="2240" width="0" style="1" hidden="1" customWidth="1"/>
    <col min="2241" max="2241" width="14.28515625" style="1" customWidth="1"/>
    <col min="2242" max="2242" width="15.140625" style="1" customWidth="1"/>
    <col min="2243" max="2243" width="15.85546875" style="1" customWidth="1"/>
    <col min="2244" max="2244" width="20.7109375" style="1" customWidth="1"/>
    <col min="2245" max="2245" width="14.140625" style="1" customWidth="1"/>
    <col min="2246" max="2490" width="9.140625" style="1"/>
    <col min="2491" max="2491" width="2.140625" style="1" customWidth="1"/>
    <col min="2492" max="2492" width="4.42578125" style="1" customWidth="1"/>
    <col min="2493" max="2493" width="86" style="1" customWidth="1"/>
    <col min="2494" max="2494" width="10.42578125" style="1" customWidth="1"/>
    <col min="2495" max="2495" width="11" style="1" customWidth="1"/>
    <col min="2496" max="2496" width="0" style="1" hidden="1" customWidth="1"/>
    <col min="2497" max="2497" width="14.28515625" style="1" customWidth="1"/>
    <col min="2498" max="2498" width="15.140625" style="1" customWidth="1"/>
    <col min="2499" max="2499" width="15.85546875" style="1" customWidth="1"/>
    <col min="2500" max="2500" width="20.7109375" style="1" customWidth="1"/>
    <col min="2501" max="2501" width="14.140625" style="1" customWidth="1"/>
    <col min="2502" max="2746" width="9.140625" style="1"/>
    <col min="2747" max="2747" width="2.140625" style="1" customWidth="1"/>
    <col min="2748" max="2748" width="4.42578125" style="1" customWidth="1"/>
    <col min="2749" max="2749" width="86" style="1" customWidth="1"/>
    <col min="2750" max="2750" width="10.42578125" style="1" customWidth="1"/>
    <col min="2751" max="2751" width="11" style="1" customWidth="1"/>
    <col min="2752" max="2752" width="0" style="1" hidden="1" customWidth="1"/>
    <col min="2753" max="2753" width="14.28515625" style="1" customWidth="1"/>
    <col min="2754" max="2754" width="15.140625" style="1" customWidth="1"/>
    <col min="2755" max="2755" width="15.85546875" style="1" customWidth="1"/>
    <col min="2756" max="2756" width="20.7109375" style="1" customWidth="1"/>
    <col min="2757" max="2757" width="14.140625" style="1" customWidth="1"/>
    <col min="2758" max="3002" width="9.140625" style="1"/>
    <col min="3003" max="3003" width="2.140625" style="1" customWidth="1"/>
    <col min="3004" max="3004" width="4.42578125" style="1" customWidth="1"/>
    <col min="3005" max="3005" width="86" style="1" customWidth="1"/>
    <col min="3006" max="3006" width="10.42578125" style="1" customWidth="1"/>
    <col min="3007" max="3007" width="11" style="1" customWidth="1"/>
    <col min="3008" max="3008" width="0" style="1" hidden="1" customWidth="1"/>
    <col min="3009" max="3009" width="14.28515625" style="1" customWidth="1"/>
    <col min="3010" max="3010" width="15.140625" style="1" customWidth="1"/>
    <col min="3011" max="3011" width="15.85546875" style="1" customWidth="1"/>
    <col min="3012" max="3012" width="20.7109375" style="1" customWidth="1"/>
    <col min="3013" max="3013" width="14.140625" style="1" customWidth="1"/>
    <col min="3014" max="3258" width="9.140625" style="1"/>
    <col min="3259" max="3259" width="2.140625" style="1" customWidth="1"/>
    <col min="3260" max="3260" width="4.42578125" style="1" customWidth="1"/>
    <col min="3261" max="3261" width="86" style="1" customWidth="1"/>
    <col min="3262" max="3262" width="10.42578125" style="1" customWidth="1"/>
    <col min="3263" max="3263" width="11" style="1" customWidth="1"/>
    <col min="3264" max="3264" width="0" style="1" hidden="1" customWidth="1"/>
    <col min="3265" max="3265" width="14.28515625" style="1" customWidth="1"/>
    <col min="3266" max="3266" width="15.140625" style="1" customWidth="1"/>
    <col min="3267" max="3267" width="15.85546875" style="1" customWidth="1"/>
    <col min="3268" max="3268" width="20.7109375" style="1" customWidth="1"/>
    <col min="3269" max="3269" width="14.140625" style="1" customWidth="1"/>
    <col min="3270" max="3514" width="9.140625" style="1"/>
    <col min="3515" max="3515" width="2.140625" style="1" customWidth="1"/>
    <col min="3516" max="3516" width="4.42578125" style="1" customWidth="1"/>
    <col min="3517" max="3517" width="86" style="1" customWidth="1"/>
    <col min="3518" max="3518" width="10.42578125" style="1" customWidth="1"/>
    <col min="3519" max="3519" width="11" style="1" customWidth="1"/>
    <col min="3520" max="3520" width="0" style="1" hidden="1" customWidth="1"/>
    <col min="3521" max="3521" width="14.28515625" style="1" customWidth="1"/>
    <col min="3522" max="3522" width="15.140625" style="1" customWidth="1"/>
    <col min="3523" max="3523" width="15.85546875" style="1" customWidth="1"/>
    <col min="3524" max="3524" width="20.7109375" style="1" customWidth="1"/>
    <col min="3525" max="3525" width="14.140625" style="1" customWidth="1"/>
    <col min="3526" max="3770" width="9.140625" style="1"/>
    <col min="3771" max="3771" width="2.140625" style="1" customWidth="1"/>
    <col min="3772" max="3772" width="4.42578125" style="1" customWidth="1"/>
    <col min="3773" max="3773" width="86" style="1" customWidth="1"/>
    <col min="3774" max="3774" width="10.42578125" style="1" customWidth="1"/>
    <col min="3775" max="3775" width="11" style="1" customWidth="1"/>
    <col min="3776" max="3776" width="0" style="1" hidden="1" customWidth="1"/>
    <col min="3777" max="3777" width="14.28515625" style="1" customWidth="1"/>
    <col min="3778" max="3778" width="15.140625" style="1" customWidth="1"/>
    <col min="3779" max="3779" width="15.85546875" style="1" customWidth="1"/>
    <col min="3780" max="3780" width="20.7109375" style="1" customWidth="1"/>
    <col min="3781" max="3781" width="14.140625" style="1" customWidth="1"/>
    <col min="3782" max="4026" width="9.140625" style="1"/>
    <col min="4027" max="4027" width="2.140625" style="1" customWidth="1"/>
    <col min="4028" max="4028" width="4.42578125" style="1" customWidth="1"/>
    <col min="4029" max="4029" width="86" style="1" customWidth="1"/>
    <col min="4030" max="4030" width="10.42578125" style="1" customWidth="1"/>
    <col min="4031" max="4031" width="11" style="1" customWidth="1"/>
    <col min="4032" max="4032" width="0" style="1" hidden="1" customWidth="1"/>
    <col min="4033" max="4033" width="14.28515625" style="1" customWidth="1"/>
    <col min="4034" max="4034" width="15.140625" style="1" customWidth="1"/>
    <col min="4035" max="4035" width="15.85546875" style="1" customWidth="1"/>
    <col min="4036" max="4036" width="20.7109375" style="1" customWidth="1"/>
    <col min="4037" max="4037" width="14.140625" style="1" customWidth="1"/>
    <col min="4038" max="4282" width="9.140625" style="1"/>
    <col min="4283" max="4283" width="2.140625" style="1" customWidth="1"/>
    <col min="4284" max="4284" width="4.42578125" style="1" customWidth="1"/>
    <col min="4285" max="4285" width="86" style="1" customWidth="1"/>
    <col min="4286" max="4286" width="10.42578125" style="1" customWidth="1"/>
    <col min="4287" max="4287" width="11" style="1" customWidth="1"/>
    <col min="4288" max="4288" width="0" style="1" hidden="1" customWidth="1"/>
    <col min="4289" max="4289" width="14.28515625" style="1" customWidth="1"/>
    <col min="4290" max="4290" width="15.140625" style="1" customWidth="1"/>
    <col min="4291" max="4291" width="15.85546875" style="1" customWidth="1"/>
    <col min="4292" max="4292" width="20.7109375" style="1" customWidth="1"/>
    <col min="4293" max="4293" width="14.140625" style="1" customWidth="1"/>
    <col min="4294" max="4538" width="9.140625" style="1"/>
    <col min="4539" max="4539" width="2.140625" style="1" customWidth="1"/>
    <col min="4540" max="4540" width="4.42578125" style="1" customWidth="1"/>
    <col min="4541" max="4541" width="86" style="1" customWidth="1"/>
    <col min="4542" max="4542" width="10.42578125" style="1" customWidth="1"/>
    <col min="4543" max="4543" width="11" style="1" customWidth="1"/>
    <col min="4544" max="4544" width="0" style="1" hidden="1" customWidth="1"/>
    <col min="4545" max="4545" width="14.28515625" style="1" customWidth="1"/>
    <col min="4546" max="4546" width="15.140625" style="1" customWidth="1"/>
    <col min="4547" max="4547" width="15.85546875" style="1" customWidth="1"/>
    <col min="4548" max="4548" width="20.7109375" style="1" customWidth="1"/>
    <col min="4549" max="4549" width="14.140625" style="1" customWidth="1"/>
    <col min="4550" max="4794" width="9.140625" style="1"/>
    <col min="4795" max="4795" width="2.140625" style="1" customWidth="1"/>
    <col min="4796" max="4796" width="4.42578125" style="1" customWidth="1"/>
    <col min="4797" max="4797" width="86" style="1" customWidth="1"/>
    <col min="4798" max="4798" width="10.42578125" style="1" customWidth="1"/>
    <col min="4799" max="4799" width="11" style="1" customWidth="1"/>
    <col min="4800" max="4800" width="0" style="1" hidden="1" customWidth="1"/>
    <col min="4801" max="4801" width="14.28515625" style="1" customWidth="1"/>
    <col min="4802" max="4802" width="15.140625" style="1" customWidth="1"/>
    <col min="4803" max="4803" width="15.85546875" style="1" customWidth="1"/>
    <col min="4804" max="4804" width="20.7109375" style="1" customWidth="1"/>
    <col min="4805" max="4805" width="14.140625" style="1" customWidth="1"/>
    <col min="4806" max="5050" width="9.140625" style="1"/>
    <col min="5051" max="5051" width="2.140625" style="1" customWidth="1"/>
    <col min="5052" max="5052" width="4.42578125" style="1" customWidth="1"/>
    <col min="5053" max="5053" width="86" style="1" customWidth="1"/>
    <col min="5054" max="5054" width="10.42578125" style="1" customWidth="1"/>
    <col min="5055" max="5055" width="11" style="1" customWidth="1"/>
    <col min="5056" max="5056" width="0" style="1" hidden="1" customWidth="1"/>
    <col min="5057" max="5057" width="14.28515625" style="1" customWidth="1"/>
    <col min="5058" max="5058" width="15.140625" style="1" customWidth="1"/>
    <col min="5059" max="5059" width="15.85546875" style="1" customWidth="1"/>
    <col min="5060" max="5060" width="20.7109375" style="1" customWidth="1"/>
    <col min="5061" max="5061" width="14.140625" style="1" customWidth="1"/>
    <col min="5062" max="5306" width="9.140625" style="1"/>
    <col min="5307" max="5307" width="2.140625" style="1" customWidth="1"/>
    <col min="5308" max="5308" width="4.42578125" style="1" customWidth="1"/>
    <col min="5309" max="5309" width="86" style="1" customWidth="1"/>
    <col min="5310" max="5310" width="10.42578125" style="1" customWidth="1"/>
    <col min="5311" max="5311" width="11" style="1" customWidth="1"/>
    <col min="5312" max="5312" width="0" style="1" hidden="1" customWidth="1"/>
    <col min="5313" max="5313" width="14.28515625" style="1" customWidth="1"/>
    <col min="5314" max="5314" width="15.140625" style="1" customWidth="1"/>
    <col min="5315" max="5315" width="15.85546875" style="1" customWidth="1"/>
    <col min="5316" max="5316" width="20.7109375" style="1" customWidth="1"/>
    <col min="5317" max="5317" width="14.140625" style="1" customWidth="1"/>
    <col min="5318" max="5562" width="9.140625" style="1"/>
    <col min="5563" max="5563" width="2.140625" style="1" customWidth="1"/>
    <col min="5564" max="5564" width="4.42578125" style="1" customWidth="1"/>
    <col min="5565" max="5565" width="86" style="1" customWidth="1"/>
    <col min="5566" max="5566" width="10.42578125" style="1" customWidth="1"/>
    <col min="5567" max="5567" width="11" style="1" customWidth="1"/>
    <col min="5568" max="5568" width="0" style="1" hidden="1" customWidth="1"/>
    <col min="5569" max="5569" width="14.28515625" style="1" customWidth="1"/>
    <col min="5570" max="5570" width="15.140625" style="1" customWidth="1"/>
    <col min="5571" max="5571" width="15.85546875" style="1" customWidth="1"/>
    <col min="5572" max="5572" width="20.7109375" style="1" customWidth="1"/>
    <col min="5573" max="5573" width="14.140625" style="1" customWidth="1"/>
    <col min="5574" max="5818" width="9.140625" style="1"/>
    <col min="5819" max="5819" width="2.140625" style="1" customWidth="1"/>
    <col min="5820" max="5820" width="4.42578125" style="1" customWidth="1"/>
    <col min="5821" max="5821" width="86" style="1" customWidth="1"/>
    <col min="5822" max="5822" width="10.42578125" style="1" customWidth="1"/>
    <col min="5823" max="5823" width="11" style="1" customWidth="1"/>
    <col min="5824" max="5824" width="0" style="1" hidden="1" customWidth="1"/>
    <col min="5825" max="5825" width="14.28515625" style="1" customWidth="1"/>
    <col min="5826" max="5826" width="15.140625" style="1" customWidth="1"/>
    <col min="5827" max="5827" width="15.85546875" style="1" customWidth="1"/>
    <col min="5828" max="5828" width="20.7109375" style="1" customWidth="1"/>
    <col min="5829" max="5829" width="14.140625" style="1" customWidth="1"/>
    <col min="5830" max="6074" width="9.140625" style="1"/>
    <col min="6075" max="6075" width="2.140625" style="1" customWidth="1"/>
    <col min="6076" max="6076" width="4.42578125" style="1" customWidth="1"/>
    <col min="6077" max="6077" width="86" style="1" customWidth="1"/>
    <col min="6078" max="6078" width="10.42578125" style="1" customWidth="1"/>
    <col min="6079" max="6079" width="11" style="1" customWidth="1"/>
    <col min="6080" max="6080" width="0" style="1" hidden="1" customWidth="1"/>
    <col min="6081" max="6081" width="14.28515625" style="1" customWidth="1"/>
    <col min="6082" max="6082" width="15.140625" style="1" customWidth="1"/>
    <col min="6083" max="6083" width="15.85546875" style="1" customWidth="1"/>
    <col min="6084" max="6084" width="20.7109375" style="1" customWidth="1"/>
    <col min="6085" max="6085" width="14.140625" style="1" customWidth="1"/>
    <col min="6086" max="6330" width="9.140625" style="1"/>
    <col min="6331" max="6331" width="2.140625" style="1" customWidth="1"/>
    <col min="6332" max="6332" width="4.42578125" style="1" customWidth="1"/>
    <col min="6333" max="6333" width="86" style="1" customWidth="1"/>
    <col min="6334" max="6334" width="10.42578125" style="1" customWidth="1"/>
    <col min="6335" max="6335" width="11" style="1" customWidth="1"/>
    <col min="6336" max="6336" width="0" style="1" hidden="1" customWidth="1"/>
    <col min="6337" max="6337" width="14.28515625" style="1" customWidth="1"/>
    <col min="6338" max="6338" width="15.140625" style="1" customWidth="1"/>
    <col min="6339" max="6339" width="15.85546875" style="1" customWidth="1"/>
    <col min="6340" max="6340" width="20.7109375" style="1" customWidth="1"/>
    <col min="6341" max="6341" width="14.140625" style="1" customWidth="1"/>
    <col min="6342" max="6586" width="9.140625" style="1"/>
    <col min="6587" max="6587" width="2.140625" style="1" customWidth="1"/>
    <col min="6588" max="6588" width="4.42578125" style="1" customWidth="1"/>
    <col min="6589" max="6589" width="86" style="1" customWidth="1"/>
    <col min="6590" max="6590" width="10.42578125" style="1" customWidth="1"/>
    <col min="6591" max="6591" width="11" style="1" customWidth="1"/>
    <col min="6592" max="6592" width="0" style="1" hidden="1" customWidth="1"/>
    <col min="6593" max="6593" width="14.28515625" style="1" customWidth="1"/>
    <col min="6594" max="6594" width="15.140625" style="1" customWidth="1"/>
    <col min="6595" max="6595" width="15.85546875" style="1" customWidth="1"/>
    <col min="6596" max="6596" width="20.7109375" style="1" customWidth="1"/>
    <col min="6597" max="6597" width="14.140625" style="1" customWidth="1"/>
    <col min="6598" max="6842" width="9.140625" style="1"/>
    <col min="6843" max="6843" width="2.140625" style="1" customWidth="1"/>
    <col min="6844" max="6844" width="4.42578125" style="1" customWidth="1"/>
    <col min="6845" max="6845" width="86" style="1" customWidth="1"/>
    <col min="6846" max="6846" width="10.42578125" style="1" customWidth="1"/>
    <col min="6847" max="6847" width="11" style="1" customWidth="1"/>
    <col min="6848" max="6848" width="0" style="1" hidden="1" customWidth="1"/>
    <col min="6849" max="6849" width="14.28515625" style="1" customWidth="1"/>
    <col min="6850" max="6850" width="15.140625" style="1" customWidth="1"/>
    <col min="6851" max="6851" width="15.85546875" style="1" customWidth="1"/>
    <col min="6852" max="6852" width="20.7109375" style="1" customWidth="1"/>
    <col min="6853" max="6853" width="14.140625" style="1" customWidth="1"/>
    <col min="6854" max="7098" width="9.140625" style="1"/>
    <col min="7099" max="7099" width="2.140625" style="1" customWidth="1"/>
    <col min="7100" max="7100" width="4.42578125" style="1" customWidth="1"/>
    <col min="7101" max="7101" width="86" style="1" customWidth="1"/>
    <col min="7102" max="7102" width="10.42578125" style="1" customWidth="1"/>
    <col min="7103" max="7103" width="11" style="1" customWidth="1"/>
    <col min="7104" max="7104" width="0" style="1" hidden="1" customWidth="1"/>
    <col min="7105" max="7105" width="14.28515625" style="1" customWidth="1"/>
    <col min="7106" max="7106" width="15.140625" style="1" customWidth="1"/>
    <col min="7107" max="7107" width="15.85546875" style="1" customWidth="1"/>
    <col min="7108" max="7108" width="20.7109375" style="1" customWidth="1"/>
    <col min="7109" max="7109" width="14.140625" style="1" customWidth="1"/>
    <col min="7110" max="7354" width="9.140625" style="1"/>
    <col min="7355" max="7355" width="2.140625" style="1" customWidth="1"/>
    <col min="7356" max="7356" width="4.42578125" style="1" customWidth="1"/>
    <col min="7357" max="7357" width="86" style="1" customWidth="1"/>
    <col min="7358" max="7358" width="10.42578125" style="1" customWidth="1"/>
    <col min="7359" max="7359" width="11" style="1" customWidth="1"/>
    <col min="7360" max="7360" width="0" style="1" hidden="1" customWidth="1"/>
    <col min="7361" max="7361" width="14.28515625" style="1" customWidth="1"/>
    <col min="7362" max="7362" width="15.140625" style="1" customWidth="1"/>
    <col min="7363" max="7363" width="15.85546875" style="1" customWidth="1"/>
    <col min="7364" max="7364" width="20.7109375" style="1" customWidth="1"/>
    <col min="7365" max="7365" width="14.140625" style="1" customWidth="1"/>
    <col min="7366" max="7610" width="9.140625" style="1"/>
    <col min="7611" max="7611" width="2.140625" style="1" customWidth="1"/>
    <col min="7612" max="7612" width="4.42578125" style="1" customWidth="1"/>
    <col min="7613" max="7613" width="86" style="1" customWidth="1"/>
    <col min="7614" max="7614" width="10.42578125" style="1" customWidth="1"/>
    <col min="7615" max="7615" width="11" style="1" customWidth="1"/>
    <col min="7616" max="7616" width="0" style="1" hidden="1" customWidth="1"/>
    <col min="7617" max="7617" width="14.28515625" style="1" customWidth="1"/>
    <col min="7618" max="7618" width="15.140625" style="1" customWidth="1"/>
    <col min="7619" max="7619" width="15.85546875" style="1" customWidth="1"/>
    <col min="7620" max="7620" width="20.7109375" style="1" customWidth="1"/>
    <col min="7621" max="7621" width="14.140625" style="1" customWidth="1"/>
    <col min="7622" max="7866" width="9.140625" style="1"/>
    <col min="7867" max="7867" width="2.140625" style="1" customWidth="1"/>
    <col min="7868" max="7868" width="4.42578125" style="1" customWidth="1"/>
    <col min="7869" max="7869" width="86" style="1" customWidth="1"/>
    <col min="7870" max="7870" width="10.42578125" style="1" customWidth="1"/>
    <col min="7871" max="7871" width="11" style="1" customWidth="1"/>
    <col min="7872" max="7872" width="0" style="1" hidden="1" customWidth="1"/>
    <col min="7873" max="7873" width="14.28515625" style="1" customWidth="1"/>
    <col min="7874" max="7874" width="15.140625" style="1" customWidth="1"/>
    <col min="7875" max="7875" width="15.85546875" style="1" customWidth="1"/>
    <col min="7876" max="7876" width="20.7109375" style="1" customWidth="1"/>
    <col min="7877" max="7877" width="14.140625" style="1" customWidth="1"/>
    <col min="7878" max="8122" width="9.140625" style="1"/>
    <col min="8123" max="8123" width="2.140625" style="1" customWidth="1"/>
    <col min="8124" max="8124" width="4.42578125" style="1" customWidth="1"/>
    <col min="8125" max="8125" width="86" style="1" customWidth="1"/>
    <col min="8126" max="8126" width="10.42578125" style="1" customWidth="1"/>
    <col min="8127" max="8127" width="11" style="1" customWidth="1"/>
    <col min="8128" max="8128" width="0" style="1" hidden="1" customWidth="1"/>
    <col min="8129" max="8129" width="14.28515625" style="1" customWidth="1"/>
    <col min="8130" max="8130" width="15.140625" style="1" customWidth="1"/>
    <col min="8131" max="8131" width="15.85546875" style="1" customWidth="1"/>
    <col min="8132" max="8132" width="20.7109375" style="1" customWidth="1"/>
    <col min="8133" max="8133" width="14.140625" style="1" customWidth="1"/>
    <col min="8134" max="8378" width="9.140625" style="1"/>
    <col min="8379" max="8379" width="2.140625" style="1" customWidth="1"/>
    <col min="8380" max="8380" width="4.42578125" style="1" customWidth="1"/>
    <col min="8381" max="8381" width="86" style="1" customWidth="1"/>
    <col min="8382" max="8382" width="10.42578125" style="1" customWidth="1"/>
    <col min="8383" max="8383" width="11" style="1" customWidth="1"/>
    <col min="8384" max="8384" width="0" style="1" hidden="1" customWidth="1"/>
    <col min="8385" max="8385" width="14.28515625" style="1" customWidth="1"/>
    <col min="8386" max="8386" width="15.140625" style="1" customWidth="1"/>
    <col min="8387" max="8387" width="15.85546875" style="1" customWidth="1"/>
    <col min="8388" max="8388" width="20.7109375" style="1" customWidth="1"/>
    <col min="8389" max="8389" width="14.140625" style="1" customWidth="1"/>
    <col min="8390" max="8634" width="9.140625" style="1"/>
    <col min="8635" max="8635" width="2.140625" style="1" customWidth="1"/>
    <col min="8636" max="8636" width="4.42578125" style="1" customWidth="1"/>
    <col min="8637" max="8637" width="86" style="1" customWidth="1"/>
    <col min="8638" max="8638" width="10.42578125" style="1" customWidth="1"/>
    <col min="8639" max="8639" width="11" style="1" customWidth="1"/>
    <col min="8640" max="8640" width="0" style="1" hidden="1" customWidth="1"/>
    <col min="8641" max="8641" width="14.28515625" style="1" customWidth="1"/>
    <col min="8642" max="8642" width="15.140625" style="1" customWidth="1"/>
    <col min="8643" max="8643" width="15.85546875" style="1" customWidth="1"/>
    <col min="8644" max="8644" width="20.7109375" style="1" customWidth="1"/>
    <col min="8645" max="8645" width="14.140625" style="1" customWidth="1"/>
    <col min="8646" max="8890" width="9.140625" style="1"/>
    <col min="8891" max="8891" width="2.140625" style="1" customWidth="1"/>
    <col min="8892" max="8892" width="4.42578125" style="1" customWidth="1"/>
    <col min="8893" max="8893" width="86" style="1" customWidth="1"/>
    <col min="8894" max="8894" width="10.42578125" style="1" customWidth="1"/>
    <col min="8895" max="8895" width="11" style="1" customWidth="1"/>
    <col min="8896" max="8896" width="0" style="1" hidden="1" customWidth="1"/>
    <col min="8897" max="8897" width="14.28515625" style="1" customWidth="1"/>
    <col min="8898" max="8898" width="15.140625" style="1" customWidth="1"/>
    <col min="8899" max="8899" width="15.85546875" style="1" customWidth="1"/>
    <col min="8900" max="8900" width="20.7109375" style="1" customWidth="1"/>
    <col min="8901" max="8901" width="14.140625" style="1" customWidth="1"/>
    <col min="8902" max="9146" width="9.140625" style="1"/>
    <col min="9147" max="9147" width="2.140625" style="1" customWidth="1"/>
    <col min="9148" max="9148" width="4.42578125" style="1" customWidth="1"/>
    <col min="9149" max="9149" width="86" style="1" customWidth="1"/>
    <col min="9150" max="9150" width="10.42578125" style="1" customWidth="1"/>
    <col min="9151" max="9151" width="11" style="1" customWidth="1"/>
    <col min="9152" max="9152" width="0" style="1" hidden="1" customWidth="1"/>
    <col min="9153" max="9153" width="14.28515625" style="1" customWidth="1"/>
    <col min="9154" max="9154" width="15.140625" style="1" customWidth="1"/>
    <col min="9155" max="9155" width="15.85546875" style="1" customWidth="1"/>
    <col min="9156" max="9156" width="20.7109375" style="1" customWidth="1"/>
    <col min="9157" max="9157" width="14.140625" style="1" customWidth="1"/>
    <col min="9158" max="9402" width="9.140625" style="1"/>
    <col min="9403" max="9403" width="2.140625" style="1" customWidth="1"/>
    <col min="9404" max="9404" width="4.42578125" style="1" customWidth="1"/>
    <col min="9405" max="9405" width="86" style="1" customWidth="1"/>
    <col min="9406" max="9406" width="10.42578125" style="1" customWidth="1"/>
    <col min="9407" max="9407" width="11" style="1" customWidth="1"/>
    <col min="9408" max="9408" width="0" style="1" hidden="1" customWidth="1"/>
    <col min="9409" max="9409" width="14.28515625" style="1" customWidth="1"/>
    <col min="9410" max="9410" width="15.140625" style="1" customWidth="1"/>
    <col min="9411" max="9411" width="15.85546875" style="1" customWidth="1"/>
    <col min="9412" max="9412" width="20.7109375" style="1" customWidth="1"/>
    <col min="9413" max="9413" width="14.140625" style="1" customWidth="1"/>
    <col min="9414" max="9658" width="9.140625" style="1"/>
    <col min="9659" max="9659" width="2.140625" style="1" customWidth="1"/>
    <col min="9660" max="9660" width="4.42578125" style="1" customWidth="1"/>
    <col min="9661" max="9661" width="86" style="1" customWidth="1"/>
    <col min="9662" max="9662" width="10.42578125" style="1" customWidth="1"/>
    <col min="9663" max="9663" width="11" style="1" customWidth="1"/>
    <col min="9664" max="9664" width="0" style="1" hidden="1" customWidth="1"/>
    <col min="9665" max="9665" width="14.28515625" style="1" customWidth="1"/>
    <col min="9666" max="9666" width="15.140625" style="1" customWidth="1"/>
    <col min="9667" max="9667" width="15.85546875" style="1" customWidth="1"/>
    <col min="9668" max="9668" width="20.7109375" style="1" customWidth="1"/>
    <col min="9669" max="9669" width="14.140625" style="1" customWidth="1"/>
    <col min="9670" max="9914" width="9.140625" style="1"/>
    <col min="9915" max="9915" width="2.140625" style="1" customWidth="1"/>
    <col min="9916" max="9916" width="4.42578125" style="1" customWidth="1"/>
    <col min="9917" max="9917" width="86" style="1" customWidth="1"/>
    <col min="9918" max="9918" width="10.42578125" style="1" customWidth="1"/>
    <col min="9919" max="9919" width="11" style="1" customWidth="1"/>
    <col min="9920" max="9920" width="0" style="1" hidden="1" customWidth="1"/>
    <col min="9921" max="9921" width="14.28515625" style="1" customWidth="1"/>
    <col min="9922" max="9922" width="15.140625" style="1" customWidth="1"/>
    <col min="9923" max="9923" width="15.85546875" style="1" customWidth="1"/>
    <col min="9924" max="9924" width="20.7109375" style="1" customWidth="1"/>
    <col min="9925" max="9925" width="14.140625" style="1" customWidth="1"/>
    <col min="9926" max="10170" width="9.140625" style="1"/>
    <col min="10171" max="10171" width="2.140625" style="1" customWidth="1"/>
    <col min="10172" max="10172" width="4.42578125" style="1" customWidth="1"/>
    <col min="10173" max="10173" width="86" style="1" customWidth="1"/>
    <col min="10174" max="10174" width="10.42578125" style="1" customWidth="1"/>
    <col min="10175" max="10175" width="11" style="1" customWidth="1"/>
    <col min="10176" max="10176" width="0" style="1" hidden="1" customWidth="1"/>
    <col min="10177" max="10177" width="14.28515625" style="1" customWidth="1"/>
    <col min="10178" max="10178" width="15.140625" style="1" customWidth="1"/>
    <col min="10179" max="10179" width="15.85546875" style="1" customWidth="1"/>
    <col min="10180" max="10180" width="20.7109375" style="1" customWidth="1"/>
    <col min="10181" max="10181" width="14.140625" style="1" customWidth="1"/>
    <col min="10182" max="10426" width="9.140625" style="1"/>
    <col min="10427" max="10427" width="2.140625" style="1" customWidth="1"/>
    <col min="10428" max="10428" width="4.42578125" style="1" customWidth="1"/>
    <col min="10429" max="10429" width="86" style="1" customWidth="1"/>
    <col min="10430" max="10430" width="10.42578125" style="1" customWidth="1"/>
    <col min="10431" max="10431" width="11" style="1" customWidth="1"/>
    <col min="10432" max="10432" width="0" style="1" hidden="1" customWidth="1"/>
    <col min="10433" max="10433" width="14.28515625" style="1" customWidth="1"/>
    <col min="10434" max="10434" width="15.140625" style="1" customWidth="1"/>
    <col min="10435" max="10435" width="15.85546875" style="1" customWidth="1"/>
    <col min="10436" max="10436" width="20.7109375" style="1" customWidth="1"/>
    <col min="10437" max="10437" width="14.140625" style="1" customWidth="1"/>
    <col min="10438" max="10682" width="9.140625" style="1"/>
    <col min="10683" max="10683" width="2.140625" style="1" customWidth="1"/>
    <col min="10684" max="10684" width="4.42578125" style="1" customWidth="1"/>
    <col min="10685" max="10685" width="86" style="1" customWidth="1"/>
    <col min="10686" max="10686" width="10.42578125" style="1" customWidth="1"/>
    <col min="10687" max="10687" width="11" style="1" customWidth="1"/>
    <col min="10688" max="10688" width="0" style="1" hidden="1" customWidth="1"/>
    <col min="10689" max="10689" width="14.28515625" style="1" customWidth="1"/>
    <col min="10690" max="10690" width="15.140625" style="1" customWidth="1"/>
    <col min="10691" max="10691" width="15.85546875" style="1" customWidth="1"/>
    <col min="10692" max="10692" width="20.7109375" style="1" customWidth="1"/>
    <col min="10693" max="10693" width="14.140625" style="1" customWidth="1"/>
    <col min="10694" max="10938" width="9.140625" style="1"/>
    <col min="10939" max="10939" width="2.140625" style="1" customWidth="1"/>
    <col min="10940" max="10940" width="4.42578125" style="1" customWidth="1"/>
    <col min="10941" max="10941" width="86" style="1" customWidth="1"/>
    <col min="10942" max="10942" width="10.42578125" style="1" customWidth="1"/>
    <col min="10943" max="10943" width="11" style="1" customWidth="1"/>
    <col min="10944" max="10944" width="0" style="1" hidden="1" customWidth="1"/>
    <col min="10945" max="10945" width="14.28515625" style="1" customWidth="1"/>
    <col min="10946" max="10946" width="15.140625" style="1" customWidth="1"/>
    <col min="10947" max="10947" width="15.85546875" style="1" customWidth="1"/>
    <col min="10948" max="10948" width="20.7109375" style="1" customWidth="1"/>
    <col min="10949" max="10949" width="14.140625" style="1" customWidth="1"/>
    <col min="10950" max="11194" width="9.140625" style="1"/>
    <col min="11195" max="11195" width="2.140625" style="1" customWidth="1"/>
    <col min="11196" max="11196" width="4.42578125" style="1" customWidth="1"/>
    <col min="11197" max="11197" width="86" style="1" customWidth="1"/>
    <col min="11198" max="11198" width="10.42578125" style="1" customWidth="1"/>
    <col min="11199" max="11199" width="11" style="1" customWidth="1"/>
    <col min="11200" max="11200" width="0" style="1" hidden="1" customWidth="1"/>
    <col min="11201" max="11201" width="14.28515625" style="1" customWidth="1"/>
    <col min="11202" max="11202" width="15.140625" style="1" customWidth="1"/>
    <col min="11203" max="11203" width="15.85546875" style="1" customWidth="1"/>
    <col min="11204" max="11204" width="20.7109375" style="1" customWidth="1"/>
    <col min="11205" max="11205" width="14.140625" style="1" customWidth="1"/>
    <col min="11206" max="11450" width="9.140625" style="1"/>
    <col min="11451" max="11451" width="2.140625" style="1" customWidth="1"/>
    <col min="11452" max="11452" width="4.42578125" style="1" customWidth="1"/>
    <col min="11453" max="11453" width="86" style="1" customWidth="1"/>
    <col min="11454" max="11454" width="10.42578125" style="1" customWidth="1"/>
    <col min="11455" max="11455" width="11" style="1" customWidth="1"/>
    <col min="11456" max="11456" width="0" style="1" hidden="1" customWidth="1"/>
    <col min="11457" max="11457" width="14.28515625" style="1" customWidth="1"/>
    <col min="11458" max="11458" width="15.140625" style="1" customWidth="1"/>
    <col min="11459" max="11459" width="15.85546875" style="1" customWidth="1"/>
    <col min="11460" max="11460" width="20.7109375" style="1" customWidth="1"/>
    <col min="11461" max="11461" width="14.140625" style="1" customWidth="1"/>
    <col min="11462" max="11706" width="9.140625" style="1"/>
    <col min="11707" max="11707" width="2.140625" style="1" customWidth="1"/>
    <col min="11708" max="11708" width="4.42578125" style="1" customWidth="1"/>
    <col min="11709" max="11709" width="86" style="1" customWidth="1"/>
    <col min="11710" max="11710" width="10.42578125" style="1" customWidth="1"/>
    <col min="11711" max="11711" width="11" style="1" customWidth="1"/>
    <col min="11712" max="11712" width="0" style="1" hidden="1" customWidth="1"/>
    <col min="11713" max="11713" width="14.28515625" style="1" customWidth="1"/>
    <col min="11714" max="11714" width="15.140625" style="1" customWidth="1"/>
    <col min="11715" max="11715" width="15.85546875" style="1" customWidth="1"/>
    <col min="11716" max="11716" width="20.7109375" style="1" customWidth="1"/>
    <col min="11717" max="11717" width="14.140625" style="1" customWidth="1"/>
    <col min="11718" max="11962" width="9.140625" style="1"/>
    <col min="11963" max="11963" width="2.140625" style="1" customWidth="1"/>
    <col min="11964" max="11964" width="4.42578125" style="1" customWidth="1"/>
    <col min="11965" max="11965" width="86" style="1" customWidth="1"/>
    <col min="11966" max="11966" width="10.42578125" style="1" customWidth="1"/>
    <col min="11967" max="11967" width="11" style="1" customWidth="1"/>
    <col min="11968" max="11968" width="0" style="1" hidden="1" customWidth="1"/>
    <col min="11969" max="11969" width="14.28515625" style="1" customWidth="1"/>
    <col min="11970" max="11970" width="15.140625" style="1" customWidth="1"/>
    <col min="11971" max="11971" width="15.85546875" style="1" customWidth="1"/>
    <col min="11972" max="11972" width="20.7109375" style="1" customWidth="1"/>
    <col min="11973" max="11973" width="14.140625" style="1" customWidth="1"/>
    <col min="11974" max="12218" width="9.140625" style="1"/>
    <col min="12219" max="12219" width="2.140625" style="1" customWidth="1"/>
    <col min="12220" max="12220" width="4.42578125" style="1" customWidth="1"/>
    <col min="12221" max="12221" width="86" style="1" customWidth="1"/>
    <col min="12222" max="12222" width="10.42578125" style="1" customWidth="1"/>
    <col min="12223" max="12223" width="11" style="1" customWidth="1"/>
    <col min="12224" max="12224" width="0" style="1" hidden="1" customWidth="1"/>
    <col min="12225" max="12225" width="14.28515625" style="1" customWidth="1"/>
    <col min="12226" max="12226" width="15.140625" style="1" customWidth="1"/>
    <col min="12227" max="12227" width="15.85546875" style="1" customWidth="1"/>
    <col min="12228" max="12228" width="20.7109375" style="1" customWidth="1"/>
    <col min="12229" max="12229" width="14.140625" style="1" customWidth="1"/>
    <col min="12230" max="12474" width="9.140625" style="1"/>
    <col min="12475" max="12475" width="2.140625" style="1" customWidth="1"/>
    <col min="12476" max="12476" width="4.42578125" style="1" customWidth="1"/>
    <col min="12477" max="12477" width="86" style="1" customWidth="1"/>
    <col min="12478" max="12478" width="10.42578125" style="1" customWidth="1"/>
    <col min="12479" max="12479" width="11" style="1" customWidth="1"/>
    <col min="12480" max="12480" width="0" style="1" hidden="1" customWidth="1"/>
    <col min="12481" max="12481" width="14.28515625" style="1" customWidth="1"/>
    <col min="12482" max="12482" width="15.140625" style="1" customWidth="1"/>
    <col min="12483" max="12483" width="15.85546875" style="1" customWidth="1"/>
    <col min="12484" max="12484" width="20.7109375" style="1" customWidth="1"/>
    <col min="12485" max="12485" width="14.140625" style="1" customWidth="1"/>
    <col min="12486" max="12730" width="9.140625" style="1"/>
    <col min="12731" max="12731" width="2.140625" style="1" customWidth="1"/>
    <col min="12732" max="12732" width="4.42578125" style="1" customWidth="1"/>
    <col min="12733" max="12733" width="86" style="1" customWidth="1"/>
    <col min="12734" max="12734" width="10.42578125" style="1" customWidth="1"/>
    <col min="12735" max="12735" width="11" style="1" customWidth="1"/>
    <col min="12736" max="12736" width="0" style="1" hidden="1" customWidth="1"/>
    <col min="12737" max="12737" width="14.28515625" style="1" customWidth="1"/>
    <col min="12738" max="12738" width="15.140625" style="1" customWidth="1"/>
    <col min="12739" max="12739" width="15.85546875" style="1" customWidth="1"/>
    <col min="12740" max="12740" width="20.7109375" style="1" customWidth="1"/>
    <col min="12741" max="12741" width="14.140625" style="1" customWidth="1"/>
    <col min="12742" max="12986" width="9.140625" style="1"/>
    <col min="12987" max="12987" width="2.140625" style="1" customWidth="1"/>
    <col min="12988" max="12988" width="4.42578125" style="1" customWidth="1"/>
    <col min="12989" max="12989" width="86" style="1" customWidth="1"/>
    <col min="12990" max="12990" width="10.42578125" style="1" customWidth="1"/>
    <col min="12991" max="12991" width="11" style="1" customWidth="1"/>
    <col min="12992" max="12992" width="0" style="1" hidden="1" customWidth="1"/>
    <col min="12993" max="12993" width="14.28515625" style="1" customWidth="1"/>
    <col min="12994" max="12994" width="15.140625" style="1" customWidth="1"/>
    <col min="12995" max="12995" width="15.85546875" style="1" customWidth="1"/>
    <col min="12996" max="12996" width="20.7109375" style="1" customWidth="1"/>
    <col min="12997" max="12997" width="14.140625" style="1" customWidth="1"/>
    <col min="12998" max="13242" width="9.140625" style="1"/>
    <col min="13243" max="13243" width="2.140625" style="1" customWidth="1"/>
    <col min="13244" max="13244" width="4.42578125" style="1" customWidth="1"/>
    <col min="13245" max="13245" width="86" style="1" customWidth="1"/>
    <col min="13246" max="13246" width="10.42578125" style="1" customWidth="1"/>
    <col min="13247" max="13247" width="11" style="1" customWidth="1"/>
    <col min="13248" max="13248" width="0" style="1" hidden="1" customWidth="1"/>
    <col min="13249" max="13249" width="14.28515625" style="1" customWidth="1"/>
    <col min="13250" max="13250" width="15.140625" style="1" customWidth="1"/>
    <col min="13251" max="13251" width="15.85546875" style="1" customWidth="1"/>
    <col min="13252" max="13252" width="20.7109375" style="1" customWidth="1"/>
    <col min="13253" max="13253" width="14.140625" style="1" customWidth="1"/>
    <col min="13254" max="13498" width="9.140625" style="1"/>
    <col min="13499" max="13499" width="2.140625" style="1" customWidth="1"/>
    <col min="13500" max="13500" width="4.42578125" style="1" customWidth="1"/>
    <col min="13501" max="13501" width="86" style="1" customWidth="1"/>
    <col min="13502" max="13502" width="10.42578125" style="1" customWidth="1"/>
    <col min="13503" max="13503" width="11" style="1" customWidth="1"/>
    <col min="13504" max="13504" width="0" style="1" hidden="1" customWidth="1"/>
    <col min="13505" max="13505" width="14.28515625" style="1" customWidth="1"/>
    <col min="13506" max="13506" width="15.140625" style="1" customWidth="1"/>
    <col min="13507" max="13507" width="15.85546875" style="1" customWidth="1"/>
    <col min="13508" max="13508" width="20.7109375" style="1" customWidth="1"/>
    <col min="13509" max="13509" width="14.140625" style="1" customWidth="1"/>
    <col min="13510" max="13754" width="9.140625" style="1"/>
    <col min="13755" max="13755" width="2.140625" style="1" customWidth="1"/>
    <col min="13756" max="13756" width="4.42578125" style="1" customWidth="1"/>
    <col min="13757" max="13757" width="86" style="1" customWidth="1"/>
    <col min="13758" max="13758" width="10.42578125" style="1" customWidth="1"/>
    <col min="13759" max="13759" width="11" style="1" customWidth="1"/>
    <col min="13760" max="13760" width="0" style="1" hidden="1" customWidth="1"/>
    <col min="13761" max="13761" width="14.28515625" style="1" customWidth="1"/>
    <col min="13762" max="13762" width="15.140625" style="1" customWidth="1"/>
    <col min="13763" max="13763" width="15.85546875" style="1" customWidth="1"/>
    <col min="13764" max="13764" width="20.7109375" style="1" customWidth="1"/>
    <col min="13765" max="13765" width="14.140625" style="1" customWidth="1"/>
    <col min="13766" max="14010" width="9.140625" style="1"/>
    <col min="14011" max="14011" width="2.140625" style="1" customWidth="1"/>
    <col min="14012" max="14012" width="4.42578125" style="1" customWidth="1"/>
    <col min="14013" max="14013" width="86" style="1" customWidth="1"/>
    <col min="14014" max="14014" width="10.42578125" style="1" customWidth="1"/>
    <col min="14015" max="14015" width="11" style="1" customWidth="1"/>
    <col min="14016" max="14016" width="0" style="1" hidden="1" customWidth="1"/>
    <col min="14017" max="14017" width="14.28515625" style="1" customWidth="1"/>
    <col min="14018" max="14018" width="15.140625" style="1" customWidth="1"/>
    <col min="14019" max="14019" width="15.85546875" style="1" customWidth="1"/>
    <col min="14020" max="14020" width="20.7109375" style="1" customWidth="1"/>
    <col min="14021" max="14021" width="14.140625" style="1" customWidth="1"/>
    <col min="14022" max="14266" width="9.140625" style="1"/>
    <col min="14267" max="14267" width="2.140625" style="1" customWidth="1"/>
    <col min="14268" max="14268" width="4.42578125" style="1" customWidth="1"/>
    <col min="14269" max="14269" width="86" style="1" customWidth="1"/>
    <col min="14270" max="14270" width="10.42578125" style="1" customWidth="1"/>
    <col min="14271" max="14271" width="11" style="1" customWidth="1"/>
    <col min="14272" max="14272" width="0" style="1" hidden="1" customWidth="1"/>
    <col min="14273" max="14273" width="14.28515625" style="1" customWidth="1"/>
    <col min="14274" max="14274" width="15.140625" style="1" customWidth="1"/>
    <col min="14275" max="14275" width="15.85546875" style="1" customWidth="1"/>
    <col min="14276" max="14276" width="20.7109375" style="1" customWidth="1"/>
    <col min="14277" max="14277" width="14.140625" style="1" customWidth="1"/>
    <col min="14278" max="14522" width="9.140625" style="1"/>
    <col min="14523" max="14523" width="2.140625" style="1" customWidth="1"/>
    <col min="14524" max="14524" width="4.42578125" style="1" customWidth="1"/>
    <col min="14525" max="14525" width="86" style="1" customWidth="1"/>
    <col min="14526" max="14526" width="10.42578125" style="1" customWidth="1"/>
    <col min="14527" max="14527" width="11" style="1" customWidth="1"/>
    <col min="14528" max="14528" width="0" style="1" hidden="1" customWidth="1"/>
    <col min="14529" max="14529" width="14.28515625" style="1" customWidth="1"/>
    <col min="14530" max="14530" width="15.140625" style="1" customWidth="1"/>
    <col min="14531" max="14531" width="15.85546875" style="1" customWidth="1"/>
    <col min="14532" max="14532" width="20.7109375" style="1" customWidth="1"/>
    <col min="14533" max="14533" width="14.140625" style="1" customWidth="1"/>
    <col min="14534" max="14778" width="9.140625" style="1"/>
    <col min="14779" max="14779" width="2.140625" style="1" customWidth="1"/>
    <col min="14780" max="14780" width="4.42578125" style="1" customWidth="1"/>
    <col min="14781" max="14781" width="86" style="1" customWidth="1"/>
    <col min="14782" max="14782" width="10.42578125" style="1" customWidth="1"/>
    <col min="14783" max="14783" width="11" style="1" customWidth="1"/>
    <col min="14784" max="14784" width="0" style="1" hidden="1" customWidth="1"/>
    <col min="14785" max="14785" width="14.28515625" style="1" customWidth="1"/>
    <col min="14786" max="14786" width="15.140625" style="1" customWidth="1"/>
    <col min="14787" max="14787" width="15.85546875" style="1" customWidth="1"/>
    <col min="14788" max="14788" width="20.7109375" style="1" customWidth="1"/>
    <col min="14789" max="14789" width="14.140625" style="1" customWidth="1"/>
    <col min="14790" max="15034" width="9.140625" style="1"/>
    <col min="15035" max="15035" width="2.140625" style="1" customWidth="1"/>
    <col min="15036" max="15036" width="4.42578125" style="1" customWidth="1"/>
    <col min="15037" max="15037" width="86" style="1" customWidth="1"/>
    <col min="15038" max="15038" width="10.42578125" style="1" customWidth="1"/>
    <col min="15039" max="15039" width="11" style="1" customWidth="1"/>
    <col min="15040" max="15040" width="0" style="1" hidden="1" customWidth="1"/>
    <col min="15041" max="15041" width="14.28515625" style="1" customWidth="1"/>
    <col min="15042" max="15042" width="15.140625" style="1" customWidth="1"/>
    <col min="15043" max="15043" width="15.85546875" style="1" customWidth="1"/>
    <col min="15044" max="15044" width="20.7109375" style="1" customWidth="1"/>
    <col min="15045" max="15045" width="14.140625" style="1" customWidth="1"/>
    <col min="15046" max="15290" width="9.140625" style="1"/>
    <col min="15291" max="15291" width="2.140625" style="1" customWidth="1"/>
    <col min="15292" max="15292" width="4.42578125" style="1" customWidth="1"/>
    <col min="15293" max="15293" width="86" style="1" customWidth="1"/>
    <col min="15294" max="15294" width="10.42578125" style="1" customWidth="1"/>
    <col min="15295" max="15295" width="11" style="1" customWidth="1"/>
    <col min="15296" max="15296" width="0" style="1" hidden="1" customWidth="1"/>
    <col min="15297" max="15297" width="14.28515625" style="1" customWidth="1"/>
    <col min="15298" max="15298" width="15.140625" style="1" customWidth="1"/>
    <col min="15299" max="15299" width="15.85546875" style="1" customWidth="1"/>
    <col min="15300" max="15300" width="20.7109375" style="1" customWidth="1"/>
    <col min="15301" max="15301" width="14.140625" style="1" customWidth="1"/>
    <col min="15302" max="15546" width="9.140625" style="1"/>
    <col min="15547" max="15547" width="2.140625" style="1" customWidth="1"/>
    <col min="15548" max="15548" width="4.42578125" style="1" customWidth="1"/>
    <col min="15549" max="15549" width="86" style="1" customWidth="1"/>
    <col min="15550" max="15550" width="10.42578125" style="1" customWidth="1"/>
    <col min="15551" max="15551" width="11" style="1" customWidth="1"/>
    <col min="15552" max="15552" width="0" style="1" hidden="1" customWidth="1"/>
    <col min="15553" max="15553" width="14.28515625" style="1" customWidth="1"/>
    <col min="15554" max="15554" width="15.140625" style="1" customWidth="1"/>
    <col min="15555" max="15555" width="15.85546875" style="1" customWidth="1"/>
    <col min="15556" max="15556" width="20.7109375" style="1" customWidth="1"/>
    <col min="15557" max="15557" width="14.140625" style="1" customWidth="1"/>
    <col min="15558" max="15802" width="9.140625" style="1"/>
    <col min="15803" max="15803" width="2.140625" style="1" customWidth="1"/>
    <col min="15804" max="15804" width="4.42578125" style="1" customWidth="1"/>
    <col min="15805" max="15805" width="86" style="1" customWidth="1"/>
    <col min="15806" max="15806" width="10.42578125" style="1" customWidth="1"/>
    <col min="15807" max="15807" width="11" style="1" customWidth="1"/>
    <col min="15808" max="15808" width="0" style="1" hidden="1" customWidth="1"/>
    <col min="15809" max="15809" width="14.28515625" style="1" customWidth="1"/>
    <col min="15810" max="15810" width="15.140625" style="1" customWidth="1"/>
    <col min="15811" max="15811" width="15.85546875" style="1" customWidth="1"/>
    <col min="15812" max="15812" width="20.7109375" style="1" customWidth="1"/>
    <col min="15813" max="15813" width="14.140625" style="1" customWidth="1"/>
    <col min="15814" max="16058" width="9.140625" style="1"/>
    <col min="16059" max="16059" width="2.140625" style="1" customWidth="1"/>
    <col min="16060" max="16060" width="4.42578125" style="1" customWidth="1"/>
    <col min="16061" max="16061" width="86" style="1" customWidth="1"/>
    <col min="16062" max="16062" width="10.42578125" style="1" customWidth="1"/>
    <col min="16063" max="16063" width="11" style="1" customWidth="1"/>
    <col min="16064" max="16064" width="0" style="1" hidden="1" customWidth="1"/>
    <col min="16065" max="16065" width="14.28515625" style="1" customWidth="1"/>
    <col min="16066" max="16066" width="15.140625" style="1" customWidth="1"/>
    <col min="16067" max="16067" width="15.85546875" style="1" customWidth="1"/>
    <col min="16068" max="16068" width="20.7109375" style="1" customWidth="1"/>
    <col min="16069" max="16069" width="14.140625" style="1" customWidth="1"/>
    <col min="16070" max="16380" width="9.140625" style="1"/>
    <col min="16381" max="16384" width="9.140625" style="1" customWidth="1"/>
  </cols>
  <sheetData>
    <row r="1" spans="2:10" s="6" customFormat="1" ht="27" customHeight="1">
      <c r="B1" s="14"/>
      <c r="C1" s="15"/>
      <c r="D1" s="23"/>
      <c r="E1" s="24"/>
      <c r="F1" s="25"/>
      <c r="G1" s="25"/>
      <c r="H1" s="25"/>
      <c r="I1" s="35"/>
      <c r="J1" s="35"/>
    </row>
    <row r="2" spans="2:10" customFormat="1" ht="23.45" customHeight="1">
      <c r="B2" s="87" t="s">
        <v>19</v>
      </c>
      <c r="C2" s="101"/>
      <c r="D2" s="102"/>
    </row>
    <row r="3" spans="2:10" customFormat="1" ht="20.45" customHeight="1">
      <c r="B3" s="87" t="s">
        <v>20</v>
      </c>
      <c r="C3" s="101"/>
      <c r="D3" s="102"/>
    </row>
    <row r="4" spans="2:10" customFormat="1" ht="18.600000000000001" customHeight="1">
      <c r="B4" s="87" t="s">
        <v>21</v>
      </c>
      <c r="C4" s="103"/>
      <c r="D4" s="104"/>
    </row>
    <row r="5" spans="2:10" customFormat="1" ht="22.9" customHeight="1">
      <c r="B5" s="88" t="s">
        <v>22</v>
      </c>
      <c r="C5" s="105"/>
      <c r="D5" s="105"/>
    </row>
    <row r="6" spans="2:10" customFormat="1" ht="22.9" customHeight="1">
      <c r="B6" s="87" t="s">
        <v>31</v>
      </c>
      <c r="C6" s="106"/>
      <c r="D6" s="106"/>
    </row>
    <row r="7" spans="2:10" customFormat="1">
      <c r="B7" s="44"/>
      <c r="C7" s="44"/>
      <c r="D7" s="3"/>
      <c r="E7" s="3"/>
      <c r="F7" s="44"/>
      <c r="G7" s="44"/>
      <c r="H7" s="44"/>
    </row>
    <row r="8" spans="2:10" customFormat="1" ht="38.450000000000003" customHeight="1">
      <c r="B8" s="44"/>
      <c r="C8" s="44"/>
      <c r="D8" s="3"/>
      <c r="E8" s="3"/>
      <c r="F8" s="99" t="s">
        <v>29</v>
      </c>
      <c r="G8" s="100"/>
      <c r="H8" s="100"/>
    </row>
    <row r="9" spans="2:10" customFormat="1">
      <c r="B9" s="45"/>
      <c r="C9" s="89" t="s">
        <v>23</v>
      </c>
      <c r="D9" s="3"/>
      <c r="E9" s="3"/>
      <c r="F9" s="44"/>
      <c r="G9" s="44"/>
      <c r="H9" s="44"/>
    </row>
    <row r="10" spans="2:10" s="6" customFormat="1" ht="11.45" customHeight="1" thickBot="1">
      <c r="B10" s="14"/>
      <c r="D10" s="16"/>
      <c r="E10" s="16"/>
      <c r="F10" s="16"/>
      <c r="G10" s="16"/>
      <c r="H10" s="17"/>
      <c r="I10" s="36"/>
      <c r="J10" s="36"/>
    </row>
    <row r="11" spans="2:10" s="5" customFormat="1" ht="44.45" customHeight="1">
      <c r="B11" s="95" t="s">
        <v>38</v>
      </c>
      <c r="C11" s="96"/>
      <c r="D11" s="96"/>
      <c r="E11" s="96"/>
      <c r="F11" s="96"/>
      <c r="G11" s="96"/>
      <c r="H11" s="97"/>
      <c r="I11" s="37"/>
      <c r="J11" s="37"/>
    </row>
    <row r="12" spans="2:10" s="7" customFormat="1" ht="75.75" customHeight="1">
      <c r="B12" s="53" t="s">
        <v>0</v>
      </c>
      <c r="C12" s="43" t="s">
        <v>1</v>
      </c>
      <c r="D12" s="8" t="s">
        <v>2</v>
      </c>
      <c r="E12" s="8" t="s">
        <v>24</v>
      </c>
      <c r="F12" s="8" t="s">
        <v>3</v>
      </c>
      <c r="G12" s="8" t="s">
        <v>4</v>
      </c>
      <c r="H12" s="54" t="s">
        <v>5</v>
      </c>
      <c r="I12" s="38"/>
      <c r="J12" s="38"/>
    </row>
    <row r="13" spans="2:10" s="7" customFormat="1" ht="33" customHeight="1">
      <c r="B13" s="62">
        <v>1</v>
      </c>
      <c r="C13" s="86" t="s">
        <v>34</v>
      </c>
      <c r="D13" s="71"/>
      <c r="E13" s="71"/>
      <c r="F13" s="72"/>
      <c r="G13" s="72"/>
      <c r="H13" s="74">
        <f>SUM(H14:H29)</f>
        <v>0</v>
      </c>
      <c r="I13" s="39"/>
      <c r="J13" s="39"/>
    </row>
    <row r="14" spans="2:10" s="7" customFormat="1" ht="85.15" customHeight="1">
      <c r="B14" s="107">
        <v>1</v>
      </c>
      <c r="C14" s="34" t="s">
        <v>53</v>
      </c>
      <c r="D14" s="9" t="s">
        <v>6</v>
      </c>
      <c r="E14" s="77">
        <v>315</v>
      </c>
      <c r="F14" s="63">
        <v>0</v>
      </c>
      <c r="G14" s="63">
        <v>0</v>
      </c>
      <c r="H14" s="64">
        <f t="shared" ref="H14" si="0">(F14+G14)*E14</f>
        <v>0</v>
      </c>
      <c r="I14" s="39">
        <f>(15.25+0.25)*2*4.925+(31.25+0.15*2+0.4*2)*2*4.925-1.1*3-1*3-1.7*3-1.1*3-13*2.68-2.32*0.3-11.16*2.05-1.7*0.89-3.61*3.2-14.85*3.2-E28</f>
        <v>317.62349999999992</v>
      </c>
      <c r="J14" s="39"/>
    </row>
    <row r="15" spans="2:10" s="7" customFormat="1" ht="116.45" customHeight="1">
      <c r="B15" s="107">
        <v>2</v>
      </c>
      <c r="C15" s="34" t="s">
        <v>46</v>
      </c>
      <c r="D15" s="9" t="s">
        <v>6</v>
      </c>
      <c r="E15" s="77">
        <f>26</f>
        <v>26</v>
      </c>
      <c r="F15" s="63">
        <v>0</v>
      </c>
      <c r="G15" s="63">
        <v>0</v>
      </c>
      <c r="H15" s="64">
        <f>(F15+G15)*E15</f>
        <v>0</v>
      </c>
      <c r="I15" s="39"/>
      <c r="J15" s="39"/>
    </row>
    <row r="16" spans="2:10" s="7" customFormat="1" ht="52.9" customHeight="1">
      <c r="B16" s="107">
        <v>3</v>
      </c>
      <c r="C16" s="32" t="s">
        <v>48</v>
      </c>
      <c r="D16" s="9" t="s">
        <v>6</v>
      </c>
      <c r="E16" s="78">
        <f>E28</f>
        <v>20</v>
      </c>
      <c r="F16" s="63">
        <v>0</v>
      </c>
      <c r="G16" s="63">
        <v>0</v>
      </c>
      <c r="H16" s="64">
        <f t="shared" ref="H16" si="1">(F16+G16)*E16</f>
        <v>0</v>
      </c>
      <c r="I16" s="39"/>
      <c r="J16" s="39"/>
    </row>
    <row r="17" spans="2:10" s="7" customFormat="1" ht="106.15" customHeight="1">
      <c r="B17" s="107">
        <v>4</v>
      </c>
      <c r="C17" s="33" t="s">
        <v>49</v>
      </c>
      <c r="D17" s="9" t="s">
        <v>6</v>
      </c>
      <c r="E17" s="78">
        <f>85.5+12.25+74.25</f>
        <v>172</v>
      </c>
      <c r="F17" s="63">
        <v>0</v>
      </c>
      <c r="G17" s="63">
        <v>0</v>
      </c>
      <c r="H17" s="64">
        <f t="shared" ref="H17:H24" si="2">(F17+G17)*E17</f>
        <v>0</v>
      </c>
      <c r="I17" s="39"/>
      <c r="J17" s="39"/>
    </row>
    <row r="18" spans="2:10" s="7" customFormat="1" ht="53.45" customHeight="1">
      <c r="B18" s="107">
        <v>5</v>
      </c>
      <c r="C18" s="32" t="s">
        <v>32</v>
      </c>
      <c r="D18" s="9" t="s">
        <v>6</v>
      </c>
      <c r="E18" s="79">
        <f>24.5</f>
        <v>24.5</v>
      </c>
      <c r="F18" s="63">
        <v>0</v>
      </c>
      <c r="G18" s="63">
        <v>0</v>
      </c>
      <c r="H18" s="64">
        <f t="shared" si="2"/>
        <v>0</v>
      </c>
      <c r="I18" s="39"/>
      <c r="J18" s="39"/>
    </row>
    <row r="19" spans="2:10" s="7" customFormat="1" ht="57.6" customHeight="1">
      <c r="B19" s="107">
        <v>6</v>
      </c>
      <c r="C19" s="32" t="s">
        <v>41</v>
      </c>
      <c r="D19" s="9" t="s">
        <v>6</v>
      </c>
      <c r="E19" s="78">
        <v>30</v>
      </c>
      <c r="F19" s="63">
        <v>0</v>
      </c>
      <c r="G19" s="63">
        <v>0</v>
      </c>
      <c r="H19" s="64">
        <f t="shared" si="2"/>
        <v>0</v>
      </c>
      <c r="I19" s="39"/>
      <c r="J19" s="39"/>
    </row>
    <row r="20" spans="2:10" s="7" customFormat="1" ht="54.6" customHeight="1">
      <c r="B20" s="62">
        <v>7</v>
      </c>
      <c r="C20" s="32" t="s">
        <v>47</v>
      </c>
      <c r="D20" s="9" t="s">
        <v>6</v>
      </c>
      <c r="E20" s="79">
        <f>21.5</f>
        <v>21.5</v>
      </c>
      <c r="F20" s="63">
        <v>0</v>
      </c>
      <c r="G20" s="63">
        <v>0</v>
      </c>
      <c r="H20" s="64">
        <f t="shared" ref="H20" si="3">(F20+G20)*E20</f>
        <v>0</v>
      </c>
      <c r="I20" s="39"/>
      <c r="J20" s="39"/>
    </row>
    <row r="21" spans="2:10" s="7" customFormat="1" ht="40.15" customHeight="1">
      <c r="B21" s="107">
        <v>8</v>
      </c>
      <c r="C21" s="52" t="s">
        <v>33</v>
      </c>
      <c r="D21" s="9" t="s">
        <v>6</v>
      </c>
      <c r="E21" s="80">
        <f>E17+E18+E20+E19-12.5-74.25</f>
        <v>161.25</v>
      </c>
      <c r="F21" s="63">
        <v>0</v>
      </c>
      <c r="G21" s="63">
        <v>0</v>
      </c>
      <c r="H21" s="64">
        <f t="shared" si="2"/>
        <v>0</v>
      </c>
      <c r="I21" s="39"/>
      <c r="J21" s="39"/>
    </row>
    <row r="22" spans="2:10" s="7" customFormat="1" ht="60" customHeight="1">
      <c r="B22" s="107">
        <v>9</v>
      </c>
      <c r="C22" s="31" t="s">
        <v>50</v>
      </c>
      <c r="D22" s="9" t="s">
        <v>6</v>
      </c>
      <c r="E22" s="77">
        <f>201</f>
        <v>201</v>
      </c>
      <c r="F22" s="63">
        <v>0</v>
      </c>
      <c r="G22" s="63">
        <v>0</v>
      </c>
      <c r="H22" s="64">
        <f t="shared" si="2"/>
        <v>0</v>
      </c>
      <c r="I22" s="39"/>
      <c r="J22" s="39"/>
    </row>
    <row r="23" spans="2:10" s="7" customFormat="1" ht="57.6" customHeight="1">
      <c r="B23" s="107">
        <v>10</v>
      </c>
      <c r="C23" s="31" t="s">
        <v>51</v>
      </c>
      <c r="D23" s="9" t="s">
        <v>6</v>
      </c>
      <c r="E23" s="77">
        <f>122</f>
        <v>122</v>
      </c>
      <c r="F23" s="63">
        <v>0</v>
      </c>
      <c r="G23" s="63">
        <v>0</v>
      </c>
      <c r="H23" s="64">
        <f t="shared" si="2"/>
        <v>0</v>
      </c>
      <c r="I23" s="39">
        <f>4.82*(2.07+2.074)+1.8*4*0.15+1.5*2*2*0.15+4.2*(14.5+3.45)+1.8*2*2*0.15+1.9*2*2*0.15+1.8*2*2*0.15</f>
        <v>100.64407999999999</v>
      </c>
      <c r="J23" s="39"/>
    </row>
    <row r="24" spans="2:10" s="7" customFormat="1" ht="58.9" customHeight="1">
      <c r="B24" s="107">
        <v>11</v>
      </c>
      <c r="C24" s="31" t="s">
        <v>52</v>
      </c>
      <c r="D24" s="9" t="s">
        <v>6</v>
      </c>
      <c r="E24" s="77">
        <f>216</f>
        <v>216</v>
      </c>
      <c r="F24" s="63">
        <v>0</v>
      </c>
      <c r="G24" s="63">
        <v>0</v>
      </c>
      <c r="H24" s="64">
        <f t="shared" si="2"/>
        <v>0</v>
      </c>
      <c r="I24" s="39"/>
      <c r="J24" s="39"/>
    </row>
    <row r="25" spans="2:10" s="7" customFormat="1" ht="36.6" customHeight="1">
      <c r="B25" s="107">
        <v>12</v>
      </c>
      <c r="C25" s="47" t="s">
        <v>42</v>
      </c>
      <c r="D25" s="9" t="s">
        <v>10</v>
      </c>
      <c r="E25" s="81">
        <v>1</v>
      </c>
      <c r="F25" s="63">
        <v>0</v>
      </c>
      <c r="G25" s="63">
        <v>0</v>
      </c>
      <c r="H25" s="64">
        <f>(F25+G25)*E25</f>
        <v>0</v>
      </c>
      <c r="I25" s="39"/>
      <c r="J25" s="39"/>
    </row>
    <row r="26" spans="2:10" s="7" customFormat="1" ht="50.45" customHeight="1">
      <c r="B26" s="107">
        <v>13</v>
      </c>
      <c r="C26" s="32" t="s">
        <v>36</v>
      </c>
      <c r="D26" s="9" t="s">
        <v>7</v>
      </c>
      <c r="E26" s="82">
        <f>70+115</f>
        <v>185</v>
      </c>
      <c r="F26" s="63">
        <v>0</v>
      </c>
      <c r="G26" s="63">
        <v>0</v>
      </c>
      <c r="H26" s="64">
        <f t="shared" ref="H26" si="4">(F26+G26)*E26</f>
        <v>0</v>
      </c>
      <c r="I26" s="39"/>
      <c r="J26" s="39"/>
    </row>
    <row r="27" spans="2:10" s="7" customFormat="1" ht="42.75" customHeight="1">
      <c r="B27" s="107">
        <v>14</v>
      </c>
      <c r="C27" s="33" t="s">
        <v>30</v>
      </c>
      <c r="D27" s="9" t="s">
        <v>6</v>
      </c>
      <c r="E27" s="82">
        <f>25</f>
        <v>25</v>
      </c>
      <c r="F27" s="63">
        <v>0</v>
      </c>
      <c r="G27" s="63">
        <v>0</v>
      </c>
      <c r="H27" s="64">
        <f t="shared" ref="H27" si="5">(F27+G27)*E27</f>
        <v>0</v>
      </c>
      <c r="I27" s="39"/>
      <c r="J27" s="39"/>
    </row>
    <row r="28" spans="2:10" s="7" customFormat="1" ht="50.45" customHeight="1">
      <c r="B28" s="107">
        <v>15</v>
      </c>
      <c r="C28" s="33" t="s">
        <v>54</v>
      </c>
      <c r="D28" s="9" t="s">
        <v>6</v>
      </c>
      <c r="E28" s="82">
        <f>20</f>
        <v>20</v>
      </c>
      <c r="F28" s="63">
        <v>0</v>
      </c>
      <c r="G28" s="63">
        <v>0</v>
      </c>
      <c r="H28" s="64">
        <f t="shared" ref="H28:H29" si="6">(F28+G28)*E28</f>
        <v>0</v>
      </c>
      <c r="I28" s="39"/>
      <c r="J28" s="39"/>
    </row>
    <row r="29" spans="2:10" s="7" customFormat="1" ht="105.6" customHeight="1">
      <c r="B29" s="107">
        <v>16</v>
      </c>
      <c r="C29" s="33" t="s">
        <v>45</v>
      </c>
      <c r="D29" s="9" t="s">
        <v>43</v>
      </c>
      <c r="E29" s="83">
        <f>135</f>
        <v>135</v>
      </c>
      <c r="F29" s="63">
        <v>0</v>
      </c>
      <c r="G29" s="63">
        <v>0</v>
      </c>
      <c r="H29" s="64">
        <f t="shared" si="6"/>
        <v>0</v>
      </c>
      <c r="I29" s="39"/>
      <c r="J29" s="39"/>
    </row>
    <row r="30" spans="2:10" s="7" customFormat="1" ht="29.45" customHeight="1">
      <c r="B30" s="61">
        <v>2</v>
      </c>
      <c r="C30" s="84" t="s">
        <v>8</v>
      </c>
      <c r="D30" s="70"/>
      <c r="E30" s="70"/>
      <c r="F30" s="70"/>
      <c r="G30" s="70"/>
      <c r="H30" s="74">
        <f>SUM(H31:H35)</f>
        <v>0</v>
      </c>
      <c r="I30" s="39"/>
      <c r="J30" s="39"/>
    </row>
    <row r="31" spans="2:10" s="7" customFormat="1" ht="19.899999999999999" customHeight="1">
      <c r="B31" s="108">
        <v>1</v>
      </c>
      <c r="C31" s="73" t="s">
        <v>9</v>
      </c>
      <c r="D31" s="9" t="s">
        <v>10</v>
      </c>
      <c r="E31" s="76">
        <v>1</v>
      </c>
      <c r="F31" s="65">
        <v>0</v>
      </c>
      <c r="G31" s="63">
        <v>0</v>
      </c>
      <c r="H31" s="66">
        <f t="shared" ref="H31:H35" si="7">(F31+G31)*E31</f>
        <v>0</v>
      </c>
      <c r="I31" s="39"/>
      <c r="J31" s="39"/>
    </row>
    <row r="32" spans="2:10" s="7" customFormat="1" ht="19.5" customHeight="1">
      <c r="B32" s="108">
        <v>2</v>
      </c>
      <c r="C32" s="10" t="s">
        <v>26</v>
      </c>
      <c r="D32" s="9" t="s">
        <v>10</v>
      </c>
      <c r="E32" s="76">
        <v>1</v>
      </c>
      <c r="F32" s="65">
        <v>0</v>
      </c>
      <c r="G32" s="63">
        <v>0</v>
      </c>
      <c r="H32" s="66">
        <f t="shared" si="7"/>
        <v>0</v>
      </c>
      <c r="I32" s="39"/>
      <c r="J32" s="39"/>
    </row>
    <row r="33" spans="2:10" s="7" customFormat="1" ht="23.25" customHeight="1">
      <c r="B33" s="108">
        <v>3</v>
      </c>
      <c r="C33" s="10" t="s">
        <v>18</v>
      </c>
      <c r="D33" s="9" t="s">
        <v>10</v>
      </c>
      <c r="E33" s="76">
        <v>1</v>
      </c>
      <c r="F33" s="65">
        <v>0</v>
      </c>
      <c r="G33" s="63">
        <v>0</v>
      </c>
      <c r="H33" s="66">
        <f t="shared" si="7"/>
        <v>0</v>
      </c>
      <c r="I33" s="39"/>
      <c r="J33" s="39"/>
    </row>
    <row r="34" spans="2:10" s="7" customFormat="1" ht="37.9" customHeight="1">
      <c r="B34" s="108">
        <v>4</v>
      </c>
      <c r="C34" s="10" t="s">
        <v>27</v>
      </c>
      <c r="D34" s="9" t="s">
        <v>10</v>
      </c>
      <c r="E34" s="76">
        <v>1</v>
      </c>
      <c r="F34" s="65">
        <v>0</v>
      </c>
      <c r="G34" s="63">
        <v>0</v>
      </c>
      <c r="H34" s="66">
        <f t="shared" si="7"/>
        <v>0</v>
      </c>
      <c r="I34" s="39"/>
      <c r="J34" s="39"/>
    </row>
    <row r="35" spans="2:10" s="7" customFormat="1" ht="94.15" customHeight="1">
      <c r="B35" s="108">
        <v>5</v>
      </c>
      <c r="C35" s="10" t="s">
        <v>28</v>
      </c>
      <c r="D35" s="9" t="s">
        <v>11</v>
      </c>
      <c r="E35" s="76">
        <v>1</v>
      </c>
      <c r="F35" s="65">
        <v>0</v>
      </c>
      <c r="G35" s="63">
        <v>0</v>
      </c>
      <c r="H35" s="66">
        <f t="shared" si="7"/>
        <v>0</v>
      </c>
      <c r="I35" s="39"/>
      <c r="J35" s="39"/>
    </row>
    <row r="36" spans="2:10" s="7" customFormat="1" ht="32.450000000000003" customHeight="1" thickBot="1">
      <c r="B36" s="67"/>
      <c r="C36" s="85" t="s">
        <v>35</v>
      </c>
      <c r="D36" s="68"/>
      <c r="E36" s="69"/>
      <c r="F36" s="69"/>
      <c r="G36" s="69"/>
      <c r="H36" s="75">
        <f>SUM(H13:H35)/2</f>
        <v>0</v>
      </c>
      <c r="I36" s="90" t="s">
        <v>37</v>
      </c>
      <c r="J36" s="91"/>
    </row>
    <row r="37" spans="2:10" s="6" customFormat="1" ht="18.75" hidden="1">
      <c r="B37" s="26"/>
      <c r="C37" s="22"/>
      <c r="D37" s="27"/>
      <c r="E37" s="16"/>
      <c r="F37" s="28">
        <f>SUMPRODUCT($E13:$E35,F13:F35)</f>
        <v>0</v>
      </c>
      <c r="G37" s="28">
        <f>SUMPRODUCT($E13:$E35,G13:G35)</f>
        <v>0</v>
      </c>
      <c r="H37" s="29">
        <f>H36-F37-G37</f>
        <v>0</v>
      </c>
      <c r="I37" s="36"/>
      <c r="J37" s="36"/>
    </row>
    <row r="38" spans="2:10" s="6" customFormat="1" ht="16.899999999999999" customHeight="1">
      <c r="B38" s="14"/>
      <c r="D38" s="16"/>
      <c r="E38" s="16"/>
      <c r="F38" s="16"/>
      <c r="G38" s="16"/>
      <c r="H38" s="17"/>
      <c r="I38" s="36"/>
      <c r="J38" s="36"/>
    </row>
    <row r="39" spans="2:10" s="6" customFormat="1" ht="24" customHeight="1">
      <c r="B39" s="5" t="s">
        <v>12</v>
      </c>
      <c r="C39" s="5"/>
      <c r="D39" s="5"/>
      <c r="E39" s="5"/>
      <c r="F39" s="5"/>
      <c r="G39" s="5"/>
      <c r="H39" s="49"/>
      <c r="I39" s="36"/>
      <c r="J39" s="36"/>
    </row>
    <row r="40" spans="2:10" s="6" customFormat="1" ht="24" customHeight="1">
      <c r="B40" s="55" t="s">
        <v>13</v>
      </c>
      <c r="C40" s="55"/>
      <c r="D40" s="55"/>
      <c r="E40" s="55"/>
      <c r="F40" s="46"/>
      <c r="G40" s="5" t="s">
        <v>55</v>
      </c>
      <c r="H40" s="18"/>
      <c r="I40" s="48"/>
      <c r="J40" s="36" t="s">
        <v>25</v>
      </c>
    </row>
    <row r="41" spans="2:10" s="6" customFormat="1" ht="24" customHeight="1">
      <c r="B41" s="56" t="s">
        <v>14</v>
      </c>
      <c r="C41" s="56"/>
      <c r="D41" s="56"/>
      <c r="E41" s="56"/>
      <c r="F41" s="46"/>
      <c r="G41" s="6" t="s">
        <v>57</v>
      </c>
      <c r="H41" s="18"/>
      <c r="I41" s="36"/>
      <c r="J41" s="36"/>
    </row>
    <row r="42" spans="2:10" s="6" customFormat="1" ht="24" customHeight="1">
      <c r="B42" s="56" t="s">
        <v>15</v>
      </c>
      <c r="C42" s="56"/>
      <c r="D42" s="56"/>
      <c r="E42" s="56"/>
      <c r="F42" s="46"/>
      <c r="G42" s="19" t="s">
        <v>56</v>
      </c>
      <c r="H42" s="18"/>
      <c r="I42" s="36"/>
      <c r="J42" s="36"/>
    </row>
    <row r="43" spans="2:10" s="6" customFormat="1" ht="21.75" customHeight="1">
      <c r="B43" s="93" t="s">
        <v>40</v>
      </c>
      <c r="C43" s="93"/>
      <c r="D43" s="93"/>
      <c r="E43" s="94"/>
      <c r="F43" s="46"/>
      <c r="G43" s="19"/>
      <c r="H43" s="18"/>
      <c r="I43" s="36"/>
      <c r="J43" s="36"/>
    </row>
    <row r="44" spans="2:10" s="6" customFormat="1" ht="24" customHeight="1">
      <c r="B44" s="56" t="s">
        <v>39</v>
      </c>
      <c r="C44" s="56"/>
      <c r="D44" s="56"/>
      <c r="E44" s="56"/>
      <c r="F44" s="46"/>
      <c r="G44" s="19"/>
      <c r="H44" s="18"/>
      <c r="I44" s="36"/>
      <c r="J44" s="36"/>
    </row>
    <row r="45" spans="2:10" s="6" customFormat="1" ht="24" customHeight="1">
      <c r="B45" s="56" t="s">
        <v>16</v>
      </c>
      <c r="C45" s="57"/>
      <c r="D45" s="56"/>
      <c r="E45" s="56"/>
      <c r="F45" s="56"/>
      <c r="G45" s="55"/>
      <c r="H45" s="58"/>
      <c r="I45" s="36"/>
      <c r="J45" s="36"/>
    </row>
    <row r="46" spans="2:10" s="6" customFormat="1" ht="22.5" customHeight="1">
      <c r="B46" s="98" t="s">
        <v>17</v>
      </c>
      <c r="C46" s="98"/>
      <c r="D46" s="98"/>
      <c r="E46" s="98"/>
      <c r="F46" s="98"/>
      <c r="G46" s="98"/>
      <c r="H46" s="98"/>
      <c r="I46" s="36"/>
      <c r="J46" s="36"/>
    </row>
    <row r="47" spans="2:10" s="6" customFormat="1" ht="22.5" customHeight="1">
      <c r="B47" s="55" t="s">
        <v>44</v>
      </c>
      <c r="C47" s="60"/>
      <c r="D47" s="59"/>
      <c r="E47" s="59"/>
      <c r="F47" s="59"/>
      <c r="G47" s="59"/>
      <c r="H47" s="59"/>
      <c r="I47" s="36"/>
      <c r="J47" s="36"/>
    </row>
    <row r="48" spans="2:10" s="6" customFormat="1" ht="22.5" customHeight="1">
      <c r="B48" s="5"/>
      <c r="C48" s="20"/>
      <c r="D48" s="30"/>
      <c r="E48" s="30"/>
      <c r="F48" s="30"/>
      <c r="G48" s="30"/>
      <c r="H48" s="30"/>
      <c r="I48" s="36"/>
      <c r="J48" s="36"/>
    </row>
    <row r="49" spans="2:10" s="6" customFormat="1" ht="267" customHeight="1">
      <c r="B49" s="51"/>
      <c r="C49" s="50"/>
      <c r="D49" s="92"/>
      <c r="E49" s="92"/>
      <c r="F49" s="92"/>
      <c r="G49" s="92"/>
      <c r="H49" s="92"/>
      <c r="I49" s="36"/>
      <c r="J49" s="36"/>
    </row>
    <row r="50" spans="2:10" s="6" customFormat="1" ht="15" customHeight="1">
      <c r="B50" s="5"/>
      <c r="C50" s="20"/>
      <c r="D50" s="21"/>
      <c r="E50" s="21"/>
      <c r="F50" s="5"/>
      <c r="G50" s="5"/>
      <c r="H50" s="18"/>
      <c r="I50" s="36"/>
      <c r="J50" s="36"/>
    </row>
    <row r="51" spans="2:10" s="11" customFormat="1" ht="15">
      <c r="B51" s="12"/>
      <c r="D51" s="13"/>
      <c r="E51" s="13"/>
      <c r="F51" s="13"/>
      <c r="G51" s="13"/>
      <c r="H51" s="13"/>
      <c r="I51" s="40"/>
      <c r="J51" s="41"/>
    </row>
    <row r="52" spans="2:10" s="11" customFormat="1" ht="15">
      <c r="B52" s="12"/>
      <c r="D52" s="13"/>
      <c r="E52" s="13"/>
      <c r="F52" s="13"/>
      <c r="G52" s="13"/>
      <c r="H52" s="13"/>
      <c r="I52" s="40"/>
      <c r="J52" s="41"/>
    </row>
  </sheetData>
  <mergeCells count="11">
    <mergeCell ref="F8:H8"/>
    <mergeCell ref="C2:D2"/>
    <mergeCell ref="C3:D3"/>
    <mergeCell ref="C4:D4"/>
    <mergeCell ref="C5:D5"/>
    <mergeCell ref="C6:D6"/>
    <mergeCell ref="I36:J36"/>
    <mergeCell ref="D49:H49"/>
    <mergeCell ref="B43:E43"/>
    <mergeCell ref="B11:H11"/>
    <mergeCell ref="B46:H46"/>
  </mergeCells>
  <phoneticPr fontId="3" type="noConversion"/>
  <pageMargins left="0.23622047244094491" right="0.23622047244094491" top="0.23622047244094491" bottom="0.23622047244094491" header="0.31496062992125984" footer="0.31496062992125984"/>
  <pageSetup paperSize="9" scale="59" fitToHeight="15" orientation="landscape" r:id="rId1"/>
  <colBreaks count="1" manualBreakCount="1">
    <brk id="8" max="1048575" man="1"/>
  </colBreaks>
  <customProperties>
    <customPr name="_pios_id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E19DAB7C78E4C64FB3A443B733D55F29" ma:contentTypeVersion="15" ma:contentTypeDescription="Створення нового документа." ma:contentTypeScope="" ma:versionID="5dfdb45b48556b89ac387cd007fb0ca7">
  <xsd:schema xmlns:xsd="http://www.w3.org/2001/XMLSchema" xmlns:xs="http://www.w3.org/2001/XMLSchema" xmlns:p="http://schemas.microsoft.com/office/2006/metadata/properties" xmlns:ns2="76edd4da-7e66-4870-9263-e723aff5a2c3" xmlns:ns3="959b0b2a-bc55-46eb-8455-29450620f095" targetNamespace="http://schemas.microsoft.com/office/2006/metadata/properties" ma:root="true" ma:fieldsID="9f18a180e9d1b2c1c5c66f4e1792ff7f" ns2:_="" ns3:_="">
    <xsd:import namespace="76edd4da-7e66-4870-9263-e723aff5a2c3"/>
    <xsd:import namespace="959b0b2a-bc55-46eb-8455-29450620f09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edd4da-7e66-4870-9263-e723aff5a2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Теги зображень" ma:readOnly="false" ma:fieldId="{5cf76f15-5ced-4ddc-b409-7134ff3c332f}" ma:taxonomyMulti="true" ma:sspId="2204a950-474a-4b7a-a44a-33afe7cad9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9b0b2a-bc55-46eb-8455-29450620f095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e543c3eb-fbcd-46ff-a358-0e622dfd7059}" ma:internalName="TaxCatchAll" ma:showField="CatchAllData" ma:web="959b0b2a-bc55-46eb-8455-29450620f09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Спільний доступ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Відомості про тих, хто має доступ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вмісту"/>
        <xsd:element ref="dc:title" minOccurs="0" maxOccurs="1" ma:index="4" ma:displayName="Заголовок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6edd4da-7e66-4870-9263-e723aff5a2c3">
      <Terms xmlns="http://schemas.microsoft.com/office/infopath/2007/PartnerControls"/>
    </lcf76f155ced4ddcb4097134ff3c332f>
    <TaxCatchAll xmlns="959b0b2a-bc55-46eb-8455-29450620f095" xsi:nil="true"/>
  </documentManagement>
</p:properties>
</file>

<file path=customXml/itemProps1.xml><?xml version="1.0" encoding="utf-8"?>
<ds:datastoreItem xmlns:ds="http://schemas.openxmlformats.org/officeDocument/2006/customXml" ds:itemID="{BE8DD58C-4F6A-4520-B3FE-62661EB536F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C5AFCA9-8831-486A-9F3A-A24993A5E9B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6edd4da-7e66-4870-9263-e723aff5a2c3"/>
    <ds:schemaRef ds:uri="959b0b2a-bc55-46eb-8455-29450620f09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1D4D467-637A-4C5D-A691-CD6FD0EAC5DC}">
  <ds:schemaRefs>
    <ds:schemaRef ds:uri="http://schemas.microsoft.com/office/2006/metadata/properties"/>
    <ds:schemaRef ds:uri="http://schemas.microsoft.com/office/infopath/2007/PartnerControls"/>
    <ds:schemaRef ds:uri="76edd4da-7e66-4870-9263-e723aff5a2c3"/>
    <ds:schemaRef ds:uri="959b0b2a-bc55-46eb-8455-29450620f095"/>
  </ds:schemaRefs>
</ds:datastoreItem>
</file>

<file path=docMetadata/LabelInfo.xml><?xml version="1.0" encoding="utf-8"?>
<clbl:labelList xmlns:clbl="http://schemas.microsoft.com/office/2020/mipLabelMetadata">
  <clbl:label id="{037e0cb5-d238-4c92-a419-eac9f866b371}" enabled="0" method="" siteId="{037e0cb5-d238-4c92-a419-eac9f866b371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ДЦ оздоблення</vt:lpstr>
      <vt:lpstr>'ДЦ оздоблення'!Область_друку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Михальчук Ігор</dc:creator>
  <cp:keywords/>
  <dc:description/>
  <cp:lastModifiedBy>Данилиха Юлія</cp:lastModifiedBy>
  <cp:revision/>
  <cp:lastPrinted>2026-06-15T10:50:50Z</cp:lastPrinted>
  <dcterms:created xsi:type="dcterms:W3CDTF">2018-01-19T10:13:40Z</dcterms:created>
  <dcterms:modified xsi:type="dcterms:W3CDTF">2026-06-23T14:11:35Z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0x010100E19DAB7C78E4C64FB3A443B733D55F29</vt:lpwstr>
  </property>
  <property fmtid="{D5CDD505-2E9C-101B-9397-08002B2CF9AE}" pid="3" name="MediaServiceImageTags">
    <vt:lpwstr/>
  </property>
</Properties>
</file>